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ovacsMarton\Teaching\"/>
    </mc:Choice>
  </mc:AlternateContent>
  <bookViews>
    <workbookView xWindow="0" yWindow="0" windowWidth="11655" windowHeight="6240"/>
  </bookViews>
  <sheets>
    <sheet name="Összesítés" sheetId="1" r:id="rId1"/>
    <sheet name="Házi feladatok" sheetId="2" r:id="rId2"/>
    <sheet name="1. ZH" sheetId="3" r:id="rId3"/>
    <sheet name="2. ZH" sheetId="4" r:id="rId4"/>
    <sheet name="PótZH" sheetId="6" r:id="rId5"/>
    <sheet name="Házi dolgozatok" sheetId="5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10" i="1"/>
  <c r="L14" i="1"/>
  <c r="L18" i="1"/>
  <c r="L22" i="1"/>
  <c r="L26" i="1"/>
  <c r="L30" i="1"/>
  <c r="L34" i="1"/>
  <c r="L38" i="1"/>
  <c r="L42" i="1"/>
  <c r="L46" i="1"/>
  <c r="L50" i="1"/>
  <c r="L54" i="1"/>
  <c r="L58" i="1"/>
  <c r="H5" i="1"/>
  <c r="L5" i="1" s="1"/>
  <c r="H6" i="1"/>
  <c r="H7" i="1"/>
  <c r="L7" i="1" s="1"/>
  <c r="H8" i="1"/>
  <c r="L8" i="1" s="1"/>
  <c r="H9" i="1"/>
  <c r="L9" i="1" s="1"/>
  <c r="H10" i="1"/>
  <c r="H11" i="1"/>
  <c r="L11" i="1" s="1"/>
  <c r="H12" i="1"/>
  <c r="I12" i="1" s="1"/>
  <c r="H13" i="1"/>
  <c r="L13" i="1" s="1"/>
  <c r="H14" i="1"/>
  <c r="H15" i="1"/>
  <c r="L15" i="1" s="1"/>
  <c r="H16" i="1"/>
  <c r="I16" i="1" s="1"/>
  <c r="H17" i="1"/>
  <c r="L17" i="1" s="1"/>
  <c r="H18" i="1"/>
  <c r="H19" i="1"/>
  <c r="L19" i="1" s="1"/>
  <c r="H20" i="1"/>
  <c r="I20" i="1" s="1"/>
  <c r="H21" i="1"/>
  <c r="L21" i="1" s="1"/>
  <c r="H22" i="1"/>
  <c r="H23" i="1"/>
  <c r="L23" i="1" s="1"/>
  <c r="H24" i="1"/>
  <c r="I24" i="1" s="1"/>
  <c r="H25" i="1"/>
  <c r="L25" i="1" s="1"/>
  <c r="H26" i="1"/>
  <c r="H27" i="1"/>
  <c r="L27" i="1" s="1"/>
  <c r="H28" i="1"/>
  <c r="I28" i="1" s="1"/>
  <c r="L29" i="1"/>
  <c r="H30" i="1"/>
  <c r="H31" i="1"/>
  <c r="L31" i="1" s="1"/>
  <c r="H32" i="1"/>
  <c r="I32" i="1" s="1"/>
  <c r="H33" i="1"/>
  <c r="L33" i="1" s="1"/>
  <c r="H34" i="1"/>
  <c r="H35" i="1"/>
  <c r="L35" i="1" s="1"/>
  <c r="H36" i="1"/>
  <c r="I36" i="1" s="1"/>
  <c r="H37" i="1"/>
  <c r="L37" i="1" s="1"/>
  <c r="H38" i="1"/>
  <c r="H39" i="1"/>
  <c r="L39" i="1" s="1"/>
  <c r="H40" i="1"/>
  <c r="I40" i="1" s="1"/>
  <c r="H41" i="1"/>
  <c r="L41" i="1" s="1"/>
  <c r="H42" i="1"/>
  <c r="H43" i="1"/>
  <c r="L43" i="1" s="1"/>
  <c r="H44" i="1"/>
  <c r="I44" i="1" s="1"/>
  <c r="H45" i="1"/>
  <c r="L45" i="1" s="1"/>
  <c r="H46" i="1"/>
  <c r="H47" i="1"/>
  <c r="L47" i="1" s="1"/>
  <c r="H48" i="1"/>
  <c r="I48" i="1" s="1"/>
  <c r="H49" i="1"/>
  <c r="L49" i="1" s="1"/>
  <c r="H50" i="1"/>
  <c r="H51" i="1"/>
  <c r="L51" i="1" s="1"/>
  <c r="H52" i="1"/>
  <c r="I52" i="1" s="1"/>
  <c r="H53" i="1"/>
  <c r="L53" i="1" s="1"/>
  <c r="H54" i="1"/>
  <c r="H55" i="1"/>
  <c r="L55" i="1" s="1"/>
  <c r="H56" i="1"/>
  <c r="I56" i="1" s="1"/>
  <c r="H57" i="1"/>
  <c r="L57" i="1" s="1"/>
  <c r="H58" i="1"/>
  <c r="H4" i="1"/>
  <c r="L4" i="1" s="1"/>
  <c r="I8" i="1"/>
  <c r="F4" i="6"/>
  <c r="F12" i="6"/>
  <c r="G12" i="6" s="1"/>
  <c r="F10" i="6"/>
  <c r="G10" i="6" s="1"/>
  <c r="F8" i="6"/>
  <c r="G8" i="6" s="1"/>
  <c r="F5" i="6"/>
  <c r="G5" i="6" s="1"/>
  <c r="F9" i="6"/>
  <c r="G9" i="6" s="1"/>
  <c r="F6" i="6"/>
  <c r="G6" i="6" s="1"/>
  <c r="F7" i="6"/>
  <c r="G7" i="6" s="1"/>
  <c r="F11" i="6"/>
  <c r="G11" i="6" s="1"/>
  <c r="G4" i="6"/>
  <c r="G2" i="6"/>
  <c r="C3" i="6"/>
  <c r="D3" i="6"/>
  <c r="E3" i="6"/>
  <c r="B3" i="6"/>
  <c r="F2" i="6"/>
  <c r="I5" i="1"/>
  <c r="I6" i="1"/>
  <c r="I7" i="1"/>
  <c r="I9" i="1"/>
  <c r="I10" i="1"/>
  <c r="I13" i="1"/>
  <c r="I14" i="1"/>
  <c r="I17" i="1"/>
  <c r="I18" i="1"/>
  <c r="I19" i="1"/>
  <c r="I21" i="1"/>
  <c r="I22" i="1"/>
  <c r="I23" i="1"/>
  <c r="I25" i="1"/>
  <c r="I26" i="1"/>
  <c r="I29" i="1"/>
  <c r="I30" i="1"/>
  <c r="I33" i="1"/>
  <c r="I34" i="1"/>
  <c r="I37" i="1"/>
  <c r="I38" i="1"/>
  <c r="I39" i="1"/>
  <c r="I41" i="1"/>
  <c r="I42" i="1"/>
  <c r="I45" i="1"/>
  <c r="I46" i="1"/>
  <c r="I49" i="1"/>
  <c r="I50" i="1"/>
  <c r="I53" i="1"/>
  <c r="I54" i="1"/>
  <c r="I55" i="1"/>
  <c r="I57" i="1"/>
  <c r="I58" i="1"/>
  <c r="I2" i="1"/>
  <c r="I43" i="1" l="1"/>
  <c r="I27" i="1"/>
  <c r="I11" i="1"/>
  <c r="I47" i="1"/>
  <c r="I31" i="1"/>
  <c r="I15" i="1"/>
  <c r="L56" i="1"/>
  <c r="L52" i="1"/>
  <c r="L48" i="1"/>
  <c r="L44" i="1"/>
  <c r="L40" i="1"/>
  <c r="L36" i="1"/>
  <c r="L32" i="1"/>
  <c r="L28" i="1"/>
  <c r="L24" i="1"/>
  <c r="L20" i="1"/>
  <c r="L16" i="1"/>
  <c r="L12" i="1"/>
  <c r="I51" i="1"/>
  <c r="I35" i="1"/>
  <c r="H3" i="1"/>
  <c r="I3" i="1" s="1"/>
  <c r="I4" i="1"/>
  <c r="F3" i="6"/>
  <c r="G3" i="6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2" i="1"/>
  <c r="P5" i="2" l="1"/>
  <c r="Q5" i="2" s="1"/>
  <c r="P6" i="2"/>
  <c r="Q6" i="2" s="1"/>
  <c r="P7" i="2"/>
  <c r="P8" i="2"/>
  <c r="P9" i="2"/>
  <c r="Q9" i="2" s="1"/>
  <c r="P10" i="2"/>
  <c r="P11" i="2"/>
  <c r="P12" i="2"/>
  <c r="P13" i="2"/>
  <c r="Q13" i="2" s="1"/>
  <c r="P14" i="2"/>
  <c r="Q14" i="2" s="1"/>
  <c r="P15" i="2"/>
  <c r="P16" i="2"/>
  <c r="P17" i="2"/>
  <c r="P18" i="2"/>
  <c r="P19" i="2"/>
  <c r="P20" i="2"/>
  <c r="P21" i="2"/>
  <c r="Q21" i="2" s="1"/>
  <c r="P22" i="2"/>
  <c r="Q22" i="2" s="1"/>
  <c r="P23" i="2"/>
  <c r="P24" i="2"/>
  <c r="P25" i="2"/>
  <c r="P26" i="2"/>
  <c r="Q26" i="2" s="1"/>
  <c r="P27" i="2"/>
  <c r="Q27" i="2" s="1"/>
  <c r="P28" i="2"/>
  <c r="Q28" i="2" s="1"/>
  <c r="P29" i="2"/>
  <c r="Q29" i="2" s="1"/>
  <c r="P30" i="2"/>
  <c r="Q30" i="2" s="1"/>
  <c r="P31" i="2"/>
  <c r="P32" i="2"/>
  <c r="P33" i="2"/>
  <c r="Q33" i="2" s="1"/>
  <c r="P34" i="2"/>
  <c r="Q34" i="2" s="1"/>
  <c r="P35" i="2"/>
  <c r="P36" i="2"/>
  <c r="P37" i="2"/>
  <c r="P38" i="2"/>
  <c r="Q38" i="2" s="1"/>
  <c r="P39" i="2"/>
  <c r="P40" i="2"/>
  <c r="P41" i="2"/>
  <c r="P42" i="2"/>
  <c r="P43" i="2"/>
  <c r="Q43" i="2" s="1"/>
  <c r="P44" i="2"/>
  <c r="Q44" i="2" s="1"/>
  <c r="P45" i="2"/>
  <c r="Q45" i="2" s="1"/>
  <c r="P46" i="2"/>
  <c r="Q46" i="2" s="1"/>
  <c r="P47" i="2"/>
  <c r="P48" i="2"/>
  <c r="P49" i="2"/>
  <c r="P50" i="2"/>
  <c r="Q50" i="2" s="1"/>
  <c r="P51" i="2"/>
  <c r="Q51" i="2" s="1"/>
  <c r="P52" i="2"/>
  <c r="Q52" i="2" s="1"/>
  <c r="P53" i="2"/>
  <c r="P54" i="2"/>
  <c r="P55" i="2"/>
  <c r="P56" i="2"/>
  <c r="Q56" i="2" s="1"/>
  <c r="P57" i="2"/>
  <c r="P58" i="2"/>
  <c r="Q10" i="2"/>
  <c r="Q11" i="2"/>
  <c r="Q12" i="2"/>
  <c r="Q15" i="2"/>
  <c r="Q23" i="2"/>
  <c r="Q24" i="2"/>
  <c r="Q35" i="2"/>
  <c r="Q36" i="2"/>
  <c r="Q42" i="2"/>
  <c r="Q55" i="2"/>
  <c r="Q58" i="2"/>
  <c r="Q8" i="2"/>
  <c r="Q16" i="2"/>
  <c r="Q17" i="2"/>
  <c r="Q18" i="2"/>
  <c r="Q19" i="2"/>
  <c r="Q20" i="2"/>
  <c r="Q25" i="2"/>
  <c r="Q32" i="2"/>
  <c r="Q40" i="2"/>
  <c r="Q41" i="2"/>
  <c r="Q49" i="2"/>
  <c r="Q57" i="2"/>
  <c r="P4" i="2"/>
  <c r="Q4" i="2" s="1"/>
  <c r="C3" i="2"/>
  <c r="D3" i="2"/>
  <c r="E3" i="2"/>
  <c r="F3" i="2"/>
  <c r="G3" i="2"/>
  <c r="H3" i="2"/>
  <c r="I3" i="2"/>
  <c r="J3" i="2"/>
  <c r="K3" i="2"/>
  <c r="L3" i="2"/>
  <c r="M3" i="2"/>
  <c r="N3" i="2"/>
  <c r="O3" i="2"/>
  <c r="B3" i="2"/>
  <c r="Q7" i="2"/>
  <c r="Q31" i="2"/>
  <c r="Q37" i="2"/>
  <c r="Q39" i="2"/>
  <c r="Q47" i="2"/>
  <c r="Q48" i="2"/>
  <c r="Q53" i="2"/>
  <c r="Q54" i="2"/>
  <c r="Q2" i="2"/>
  <c r="P2" i="2"/>
  <c r="P3" i="2" l="1"/>
  <c r="Q3" i="2" s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2" i="1"/>
  <c r="M9" i="1" l="1"/>
  <c r="N9" i="1" s="1"/>
  <c r="M25" i="1"/>
  <c r="N25" i="1" s="1"/>
  <c r="M41" i="1"/>
  <c r="N41" i="1" s="1"/>
  <c r="M53" i="1"/>
  <c r="N53" i="1" s="1"/>
  <c r="M2" i="1"/>
  <c r="M5" i="1"/>
  <c r="N5" i="1" s="1"/>
  <c r="M6" i="1"/>
  <c r="N6" i="1" s="1"/>
  <c r="M7" i="1"/>
  <c r="N7" i="1" s="1"/>
  <c r="M8" i="1"/>
  <c r="N8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4" i="1"/>
  <c r="N54" i="1" s="1"/>
  <c r="M55" i="1"/>
  <c r="N55" i="1" s="1"/>
  <c r="M56" i="1"/>
  <c r="N56" i="1" s="1"/>
  <c r="M57" i="1"/>
  <c r="N57" i="1" s="1"/>
  <c r="M58" i="1"/>
  <c r="N58" i="1" s="1"/>
  <c r="M4" i="1"/>
  <c r="N4" i="1" s="1"/>
  <c r="L3" i="1" l="1"/>
  <c r="M3" i="1" s="1"/>
</calcChain>
</file>

<file path=xl/sharedStrings.xml><?xml version="1.0" encoding="utf-8"?>
<sst xmlns="http://schemas.openxmlformats.org/spreadsheetml/2006/main" count="401" uniqueCount="94">
  <si>
    <t>Név</t>
  </si>
  <si>
    <t>MAX:</t>
  </si>
  <si>
    <t>ÁTLAG:</t>
  </si>
  <si>
    <t>Akaili Rama</t>
  </si>
  <si>
    <t>Baglyas Márton</t>
  </si>
  <si>
    <t>Baló Timea Katalin</t>
  </si>
  <si>
    <t>Barcza Bónis</t>
  </si>
  <si>
    <t>Bartók Boróka</t>
  </si>
  <si>
    <t>Berecz Zoltán Szabolcs</t>
  </si>
  <si>
    <t>Béres Kende Attila</t>
  </si>
  <si>
    <t>Bisztrán Márk</t>
  </si>
  <si>
    <t>Csellár László István</t>
  </si>
  <si>
    <t>Csomos Attila</t>
  </si>
  <si>
    <t>Csorba Benjámin</t>
  </si>
  <si>
    <t>Demeter Natália</t>
  </si>
  <si>
    <t>Ember Orsolya</t>
  </si>
  <si>
    <t>Fehérvári Eszter</t>
  </si>
  <si>
    <t>Grossmann Erika</t>
  </si>
  <si>
    <t>Herczeg Bence</t>
  </si>
  <si>
    <t>Kele Zsombor</t>
  </si>
  <si>
    <t>Kern Dóra</t>
  </si>
  <si>
    <t>Király Krisztina</t>
  </si>
  <si>
    <t>Kis Zoltán Sándor</t>
  </si>
  <si>
    <t>Kiss Noémi Mária</t>
  </si>
  <si>
    <t>Kotschy András Miklós</t>
  </si>
  <si>
    <t>Kovács Attila István</t>
  </si>
  <si>
    <t>Kovács Csenge</t>
  </si>
  <si>
    <t>Kovács Dávid</t>
  </si>
  <si>
    <t>Kőhalmi Luca Virág</t>
  </si>
  <si>
    <t>Kőnig Bálint</t>
  </si>
  <si>
    <t>Kőszeg Edina Tekla</t>
  </si>
  <si>
    <t>Kustán Bianka</t>
  </si>
  <si>
    <t>Lovasi Dávid</t>
  </si>
  <si>
    <t>Meitert Zsuzsanna</t>
  </si>
  <si>
    <t>Molnár Tibor Ákos</t>
  </si>
  <si>
    <t>Nagy András</t>
  </si>
  <si>
    <t>Nagy Dániel</t>
  </si>
  <si>
    <t>Nagy Kinga</t>
  </si>
  <si>
    <t>Nánási Dalma Edit</t>
  </si>
  <si>
    <t>Németh Flóra Boróka</t>
  </si>
  <si>
    <t>Pál Domonkos</t>
  </si>
  <si>
    <t>Pámel Fanni</t>
  </si>
  <si>
    <t>Pfarcz Gábor Ferenc</t>
  </si>
  <si>
    <t>Sasvári Gergő</t>
  </si>
  <si>
    <t>Schuszter Henrik</t>
  </si>
  <si>
    <t>Solymosi Richárd</t>
  </si>
  <si>
    <t>Stoffán György Nimród</t>
  </si>
  <si>
    <t>Szabó Domonkos</t>
  </si>
  <si>
    <t>Szanthoffer András György</t>
  </si>
  <si>
    <t>Szilágyi Fanni</t>
  </si>
  <si>
    <t>Szilágyi Norbert</t>
  </si>
  <si>
    <t>Telek András</t>
  </si>
  <si>
    <t>Tenkely Tamás</t>
  </si>
  <si>
    <t>Térmeg Anita</t>
  </si>
  <si>
    <t>Vajda Dániel</t>
  </si>
  <si>
    <t>Veres-Ravai Ákos</t>
  </si>
  <si>
    <t>Vikár Bertalan</t>
  </si>
  <si>
    <t>Zrupkó Bence</t>
  </si>
  <si>
    <t>Házi feladatok</t>
  </si>
  <si>
    <t>1. ZH</t>
  </si>
  <si>
    <t>2. ZH</t>
  </si>
  <si>
    <t>Házi dolgozat</t>
  </si>
  <si>
    <t>Összesen</t>
  </si>
  <si>
    <t>-</t>
  </si>
  <si>
    <t>1. feladat</t>
  </si>
  <si>
    <t>2. feladat</t>
  </si>
  <si>
    <t>3. feladat</t>
  </si>
  <si>
    <t>3+. feladat</t>
  </si>
  <si>
    <t>4. feladat</t>
  </si>
  <si>
    <t>5. feladat</t>
  </si>
  <si>
    <t>6. feladat</t>
  </si>
  <si>
    <t>7. feladat</t>
  </si>
  <si>
    <t>8. feladat</t>
  </si>
  <si>
    <t>9. a*) feladat</t>
  </si>
  <si>
    <t>9. b) feladat</t>
  </si>
  <si>
    <t>10. feladat</t>
  </si>
  <si>
    <t>I. szorgalmi</t>
  </si>
  <si>
    <t>II. szorgalmi</t>
  </si>
  <si>
    <t>%</t>
  </si>
  <si>
    <t>A</t>
  </si>
  <si>
    <t>B</t>
  </si>
  <si>
    <t>ÖSSZESEN</t>
  </si>
  <si>
    <t>Pont</t>
  </si>
  <si>
    <t>1. Feladat</t>
  </si>
  <si>
    <t>2. Feladat</t>
  </si>
  <si>
    <t>3. Feladat</t>
  </si>
  <si>
    <t>4. Feladat</t>
  </si>
  <si>
    <t>PONT</t>
  </si>
  <si>
    <t>SZÁZALÉK</t>
  </si>
  <si>
    <t>tavalyi</t>
  </si>
  <si>
    <t>Megajánlott jegy</t>
  </si>
  <si>
    <t>Pót ZH</t>
  </si>
  <si>
    <t>MAX</t>
  </si>
  <si>
    <t>ÁTLAG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</si>
</sst>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72">
    <xf numFmtId="0" fontId="0" fillId="0" borderId="0" xfId="0"/>
    <xf numFmtId="0" fontId="4" fillId="0" borderId="0" xfId="2"/>
    <xf numFmtId="0" fontId="4" fillId="0" borderId="0" xfId="2" applyBorder="1"/>
    <xf numFmtId="0" fontId="4" fillId="0" borderId="0" xfId="2" applyBorder="1" applyAlignment="1">
      <alignment horizontal="center" vertical="center"/>
    </xf>
    <xf numFmtId="0" fontId="4" fillId="0" borderId="10" xfId="2" applyBorder="1" applyAlignment="1">
      <alignment horizontal="center" vertical="center"/>
    </xf>
    <xf numFmtId="0" fontId="4" fillId="0" borderId="15" xfId="2" applyBorder="1"/>
    <xf numFmtId="0" fontId="4" fillId="0" borderId="3" xfId="2" applyBorder="1"/>
    <xf numFmtId="2" fontId="4" fillId="0" borderId="10" xfId="2" applyNumberFormat="1" applyBorder="1" applyAlignment="1">
      <alignment horizontal="center" vertical="center"/>
    </xf>
    <xf numFmtId="0" fontId="4" fillId="0" borderId="2" xfId="2" applyBorder="1"/>
    <xf numFmtId="0" fontId="4" fillId="0" borderId="9" xfId="2" applyBorder="1" applyAlignment="1">
      <alignment horizontal="center" vertical="center"/>
    </xf>
    <xf numFmtId="0" fontId="4" fillId="0" borderId="0" xfId="2" applyAlignment="1">
      <alignment horizontal="right"/>
    </xf>
    <xf numFmtId="164" fontId="4" fillId="0" borderId="4" xfId="2" applyNumberFormat="1" applyBorder="1" applyAlignment="1">
      <alignment horizontal="center" vertical="center"/>
    </xf>
    <xf numFmtId="164" fontId="4" fillId="0" borderId="5" xfId="2" applyNumberFormat="1" applyBorder="1" applyAlignment="1">
      <alignment horizontal="center" vertical="center"/>
    </xf>
    <xf numFmtId="164" fontId="4" fillId="0" borderId="13" xfId="2" applyNumberFormat="1" applyBorder="1" applyAlignment="1">
      <alignment horizontal="center" vertical="center"/>
    </xf>
    <xf numFmtId="0" fontId="4" fillId="0" borderId="14" xfId="2" applyBorder="1"/>
    <xf numFmtId="0" fontId="4" fillId="0" borderId="0" xfId="2" applyBorder="1" applyAlignment="1">
      <alignment horizontal="center"/>
    </xf>
    <xf numFmtId="0" fontId="4" fillId="0" borderId="10" xfId="2" applyBorder="1" applyAlignment="1">
      <alignment horizontal="center"/>
    </xf>
    <xf numFmtId="0" fontId="4" fillId="0" borderId="6" xfId="2" applyBorder="1" applyAlignment="1">
      <alignment horizontal="center" vertical="center"/>
    </xf>
    <xf numFmtId="2" fontId="4" fillId="0" borderId="7" xfId="2" applyNumberFormat="1" applyBorder="1" applyAlignment="1">
      <alignment horizontal="center" vertical="center"/>
    </xf>
    <xf numFmtId="0" fontId="4" fillId="0" borderId="8" xfId="2" applyBorder="1" applyAlignment="1">
      <alignment horizontal="center" vertical="center"/>
    </xf>
    <xf numFmtId="0" fontId="4" fillId="0" borderId="16" xfId="2" applyBorder="1" applyAlignment="1">
      <alignment horizontal="center" vertical="center"/>
    </xf>
    <xf numFmtId="0" fontId="4" fillId="0" borderId="6" xfId="2" applyBorder="1"/>
    <xf numFmtId="0" fontId="4" fillId="0" borderId="0" xfId="2" applyFill="1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165" fontId="4" fillId="0" borderId="15" xfId="2" applyNumberFormat="1" applyBorder="1" applyAlignment="1">
      <alignment horizontal="center" vertical="center"/>
    </xf>
    <xf numFmtId="165" fontId="4" fillId="0" borderId="14" xfId="2" applyNumberFormat="1" applyBorder="1" applyAlignment="1">
      <alignment horizontal="center" vertical="center"/>
    </xf>
    <xf numFmtId="165" fontId="4" fillId="0" borderId="3" xfId="2" applyNumberFormat="1" applyBorder="1" applyAlignment="1">
      <alignment horizontal="center" vertical="center"/>
    </xf>
    <xf numFmtId="0" fontId="2" fillId="0" borderId="0" xfId="2" applyFont="1"/>
    <xf numFmtId="0" fontId="0" fillId="0" borderId="0" xfId="0"/>
    <xf numFmtId="0" fontId="0" fillId="0" borderId="12" xfId="0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/>
    <xf numFmtId="0" fontId="0" fillId="0" borderId="11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1" fontId="0" fillId="0" borderId="0" xfId="0" applyNumberFormat="1"/>
    <xf numFmtId="0" fontId="4" fillId="0" borderId="8" xfId="2" applyBorder="1" applyAlignment="1">
      <alignment horizontal="center"/>
    </xf>
    <xf numFmtId="0" fontId="4" fillId="0" borderId="7" xfId="2" applyBorder="1" applyAlignment="1">
      <alignment horizontal="center"/>
    </xf>
    <xf numFmtId="0" fontId="4" fillId="0" borderId="0" xfId="2" applyBorder="1" applyAlignment="1">
      <alignment horizontal="center"/>
    </xf>
    <xf numFmtId="0" fontId="4" fillId="0" borderId="10" xfId="2" applyBorder="1" applyAlignment="1">
      <alignment horizontal="center"/>
    </xf>
    <xf numFmtId="0" fontId="4" fillId="0" borderId="2" xfId="2" applyBorder="1" applyAlignment="1">
      <alignment horizontal="center"/>
    </xf>
    <xf numFmtId="0" fontId="4" fillId="0" borderId="11" xfId="2" applyBorder="1" applyAlignment="1">
      <alignment horizontal="center"/>
    </xf>
    <xf numFmtId="0" fontId="4" fillId="0" borderId="12" xfId="2" applyBorder="1" applyAlignment="1">
      <alignment horizontal="center"/>
    </xf>
    <xf numFmtId="0" fontId="4" fillId="0" borderId="13" xfId="2" applyBorder="1" applyAlignment="1">
      <alignment horizontal="center"/>
    </xf>
    <xf numFmtId="0" fontId="4" fillId="0" borderId="5" xfId="2" applyBorder="1" applyAlignment="1">
      <alignment horizontal="center"/>
    </xf>
    <xf numFmtId="0" fontId="4" fillId="0" borderId="4" xfId="2" applyBorder="1" applyAlignment="1">
      <alignment horizontal="center"/>
    </xf>
    <xf numFmtId="0" fontId="4" fillId="0" borderId="14" xfId="2" applyBorder="1" applyAlignment="1">
      <alignment horizontal="left"/>
    </xf>
    <xf numFmtId="0" fontId="4" fillId="0" borderId="3" xfId="2" applyBorder="1" applyAlignment="1">
      <alignment horizontal="left"/>
    </xf>
    <xf numFmtId="0" fontId="4" fillId="0" borderId="8" xfId="2" applyBorder="1" applyAlignment="1">
      <alignment horizontal="left"/>
    </xf>
    <xf numFmtId="0" fontId="4" fillId="0" borderId="7" xfId="2" applyBorder="1" applyAlignment="1">
      <alignment horizontal="left"/>
    </xf>
    <xf numFmtId="2" fontId="4" fillId="0" borderId="7" xfId="2" applyNumberFormat="1" applyBorder="1" applyAlignment="1">
      <alignment horizontal="center"/>
    </xf>
    <xf numFmtId="2" fontId="4" fillId="0" borderId="10" xfId="2" applyNumberFormat="1" applyBorder="1" applyAlignment="1">
      <alignment horizontal="center"/>
    </xf>
    <xf numFmtId="2" fontId="4" fillId="0" borderId="5" xfId="2" applyNumberFormat="1" applyBorder="1" applyAlignment="1">
      <alignment horizontal="center"/>
    </xf>
    <xf numFmtId="0" fontId="5" fillId="0" borderId="9" xfId="2" applyFont="1" applyBorder="1" applyAlignment="1">
      <alignment horizontal="center"/>
    </xf>
    <xf numFmtId="164" fontId="5" fillId="0" borderId="6" xfId="2" applyNumberFormat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164" fontId="5" fillId="0" borderId="4" xfId="2" applyNumberFormat="1" applyFont="1" applyBorder="1" applyAlignment="1">
      <alignment horizontal="center"/>
    </xf>
    <xf numFmtId="165" fontId="5" fillId="0" borderId="10" xfId="2" applyNumberFormat="1" applyFont="1" applyBorder="1" applyAlignment="1">
      <alignment horizontal="center"/>
    </xf>
    <xf numFmtId="164" fontId="5" fillId="0" borderId="5" xfId="2" applyNumberFormat="1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4" fillId="0" borderId="0" xfId="2"/>
    <xf numFmtId="0" fontId="4" fillId="0" borderId="1" xfId="2" applyBorder="1"/>
    <xf numFmtId="0" fontId="4" fillId="0" borderId="0" xfId="2" applyBorder="1"/>
    <xf numFmtId="0" fontId="4" fillId="0" borderId="15" xfId="2" applyBorder="1"/>
    <xf numFmtId="0" fontId="4" fillId="0" borderId="3" xfId="2" applyBorder="1"/>
    <xf numFmtId="0" fontId="4" fillId="0" borderId="2" xfId="2" applyBorder="1"/>
    <xf numFmtId="0" fontId="4" fillId="0" borderId="0" xfId="2" applyAlignment="1">
      <alignment horizontal="right"/>
    </xf>
    <xf numFmtId="164" fontId="4" fillId="0" borderId="6" xfId="2" applyNumberFormat="1" applyBorder="1" applyAlignment="1">
      <alignment horizontal="center"/>
    </xf>
    <xf numFmtId="164" fontId="4" fillId="0" borderId="4" xfId="2" applyNumberFormat="1" applyBorder="1" applyAlignment="1">
      <alignment horizontal="center"/>
    </xf>
    <xf numFmtId="164" fontId="4" fillId="0" borderId="5" xfId="2" applyNumberFormat="1" applyBorder="1" applyAlignment="1">
      <alignment horizontal="center"/>
    </xf>
    <xf numFmtId="0" fontId="4" fillId="0" borderId="16" xfId="2" applyBorder="1" applyAlignment="1">
      <alignment horizontal="center"/>
    </xf>
    <xf numFmtId="0" fontId="4" fillId="0" borderId="8" xfId="2" applyBorder="1" applyAlignment="1">
      <alignment horizontal="center"/>
    </xf>
    <xf numFmtId="0" fontId="4" fillId="0" borderId="7" xfId="2" applyBorder="1" applyAlignment="1">
      <alignment horizontal="center"/>
    </xf>
    <xf numFmtId="165" fontId="4" fillId="0" borderId="7" xfId="2" applyNumberFormat="1" applyBorder="1" applyAlignment="1">
      <alignment horizontal="center"/>
    </xf>
    <xf numFmtId="164" fontId="5" fillId="0" borderId="13" xfId="1" applyNumberFormat="1" applyFont="1" applyBorder="1" applyAlignment="1">
      <alignment horizontal="center"/>
    </xf>
    <xf numFmtId="164" fontId="5" fillId="0" borderId="5" xfId="1" applyNumberFormat="1" applyFont="1" applyBorder="1" applyAlignment="1">
      <alignment horizontal="center"/>
    </xf>
    <xf numFmtId="164" fontId="5" fillId="0" borderId="4" xfId="1" applyNumberFormat="1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0" xfId="0" applyFont="1"/>
    <xf numFmtId="0" fontId="4" fillId="0" borderId="11" xfId="2" applyFont="1" applyBorder="1" applyAlignment="1">
      <alignment horizontal="left"/>
    </xf>
    <xf numFmtId="165" fontId="4" fillId="0" borderId="11" xfId="2" applyNumberFormat="1" applyFont="1" applyBorder="1" applyAlignment="1">
      <alignment horizontal="center" vertical="center"/>
    </xf>
    <xf numFmtId="164" fontId="4" fillId="0" borderId="13" xfId="1" applyNumberFormat="1" applyFont="1" applyBorder="1" applyAlignment="1">
      <alignment horizontal="center"/>
    </xf>
    <xf numFmtId="0" fontId="4" fillId="0" borderId="7" xfId="2" applyFont="1" applyBorder="1" applyAlignment="1">
      <alignment horizontal="left"/>
    </xf>
    <xf numFmtId="165" fontId="4" fillId="0" borderId="7" xfId="2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/>
    </xf>
    <xf numFmtId="165" fontId="4" fillId="0" borderId="7" xfId="2" applyNumberFormat="1" applyFont="1" applyBorder="1" applyAlignment="1">
      <alignment horizontal="center"/>
    </xf>
    <xf numFmtId="0" fontId="4" fillId="0" borderId="8" xfId="2" applyFont="1" applyBorder="1" applyAlignment="1">
      <alignment horizontal="left"/>
    </xf>
    <xf numFmtId="164" fontId="4" fillId="0" borderId="4" xfId="1" applyNumberFormat="1" applyFont="1" applyBorder="1" applyAlignment="1">
      <alignment horizontal="center"/>
    </xf>
    <xf numFmtId="165" fontId="4" fillId="0" borderId="0" xfId="0" applyNumberFormat="1" applyFont="1"/>
    <xf numFmtId="165" fontId="4" fillId="0" borderId="11" xfId="0" applyNumberFormat="1" applyFont="1" applyBorder="1" applyAlignment="1">
      <alignment horizontal="center" vertical="center"/>
    </xf>
    <xf numFmtId="165" fontId="4" fillId="0" borderId="11" xfId="2" applyNumberFormat="1" applyFont="1" applyBorder="1" applyAlignment="1">
      <alignment horizontal="center"/>
    </xf>
    <xf numFmtId="165" fontId="4" fillId="0" borderId="8" xfId="2" applyNumberFormat="1" applyFont="1" applyBorder="1" applyAlignment="1">
      <alignment horizontal="center"/>
    </xf>
    <xf numFmtId="164" fontId="4" fillId="0" borderId="13" xfId="1" applyNumberFormat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4" fillId="0" borderId="0" xfId="1" applyNumberFormat="1" applyFont="1"/>
    <xf numFmtId="165" fontId="4" fillId="0" borderId="8" xfId="2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5" fontId="4" fillId="0" borderId="8" xfId="2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5" fontId="4" fillId="0" borderId="8" xfId="0" applyNumberFormat="1" applyFont="1" applyBorder="1" applyAlignment="1">
      <alignment horizontal="center" vertical="center"/>
    </xf>
    <xf numFmtId="165" fontId="4" fillId="0" borderId="8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/>
    <xf numFmtId="0" fontId="0" fillId="0" borderId="15" xfId="0" applyBorder="1"/>
    <xf numFmtId="0" fontId="0" fillId="0" borderId="3" xfId="0" applyBorder="1"/>
    <xf numFmtId="0" fontId="0" fillId="0" borderId="14" xfId="0" applyBorder="1"/>
    <xf numFmtId="0" fontId="4" fillId="0" borderId="15" xfId="2" applyFont="1" applyBorder="1" applyAlignment="1">
      <alignment horizontal="left"/>
    </xf>
    <xf numFmtId="2" fontId="4" fillId="0" borderId="0" xfId="1" applyNumberFormat="1" applyFont="1"/>
    <xf numFmtId="2" fontId="4" fillId="0" borderId="11" xfId="1" applyNumberFormat="1" applyFont="1" applyBorder="1" applyAlignment="1">
      <alignment horizontal="center"/>
    </xf>
    <xf numFmtId="2" fontId="4" fillId="0" borderId="8" xfId="1" applyNumberFormat="1" applyFont="1" applyBorder="1" applyAlignment="1">
      <alignment horizontal="center"/>
    </xf>
    <xf numFmtId="165" fontId="4" fillId="0" borderId="8" xfId="1" applyNumberFormat="1" applyFont="1" applyBorder="1" applyAlignment="1">
      <alignment horizontal="center"/>
    </xf>
    <xf numFmtId="165" fontId="4" fillId="0" borderId="7" xfId="1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Normál" xfId="0" builtinId="0"/>
    <cellStyle name="Normál 2" xfId="2"/>
    <cellStyle name="Százalék" xfId="1" builtinId="5"/>
  </cellStyles>
  <dxfs count="3"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25.7109375" style="108" customWidth="1"/>
    <col min="2" max="2" width="12.7109375" style="119" customWidth="1"/>
    <col min="3" max="3" width="12.7109375" style="126" customWidth="1"/>
    <col min="4" max="4" width="12.7109375" style="119" customWidth="1"/>
    <col min="5" max="5" width="12.7109375" style="126" customWidth="1"/>
    <col min="6" max="6" width="12.7109375" style="119" customWidth="1"/>
    <col min="7" max="7" width="12.7109375" style="126" customWidth="1"/>
    <col min="8" max="8" width="12.7109375" style="146" customWidth="1"/>
    <col min="9" max="9" width="12.7109375" style="126" customWidth="1"/>
    <col min="10" max="10" width="12.7109375" style="119" customWidth="1"/>
    <col min="11" max="11" width="12.7109375" style="126" customWidth="1"/>
    <col min="12" max="13" width="12.7109375" style="128" customWidth="1"/>
    <col min="14" max="14" width="18" style="129" customWidth="1"/>
    <col min="15" max="16384" width="9.140625" style="108"/>
  </cols>
  <sheetData>
    <row r="1" spans="1:14" ht="15.75" thickBot="1" x14ac:dyDescent="0.3">
      <c r="A1" s="107" t="s">
        <v>0</v>
      </c>
      <c r="B1" s="154" t="s">
        <v>58</v>
      </c>
      <c r="C1" s="155"/>
      <c r="D1" s="154" t="s">
        <v>59</v>
      </c>
      <c r="E1" s="155"/>
      <c r="F1" s="154" t="s">
        <v>60</v>
      </c>
      <c r="G1" s="155"/>
      <c r="H1" s="158" t="s">
        <v>91</v>
      </c>
      <c r="I1" s="159"/>
      <c r="J1" s="154" t="s">
        <v>61</v>
      </c>
      <c r="K1" s="155"/>
      <c r="L1" s="156" t="s">
        <v>62</v>
      </c>
      <c r="M1" s="157"/>
      <c r="N1" s="130" t="s">
        <v>90</v>
      </c>
    </row>
    <row r="2" spans="1:14" x14ac:dyDescent="0.25">
      <c r="A2" s="109" t="s">
        <v>1</v>
      </c>
      <c r="B2" s="110">
        <v>97</v>
      </c>
      <c r="C2" s="123">
        <f>B2/$B$2</f>
        <v>1</v>
      </c>
      <c r="D2" s="120">
        <v>40</v>
      </c>
      <c r="E2" s="111">
        <f>D2/$D$2</f>
        <v>1</v>
      </c>
      <c r="F2" s="121">
        <v>40</v>
      </c>
      <c r="G2" s="111">
        <f>F2/$F$2</f>
        <v>1</v>
      </c>
      <c r="H2" s="147">
        <v>40</v>
      </c>
      <c r="I2" s="111">
        <f>IF(H2="","",H2/$H$2)</f>
        <v>1</v>
      </c>
      <c r="J2" s="121">
        <v>40</v>
      </c>
      <c r="K2" s="111">
        <f>J2/$J$2</f>
        <v>1</v>
      </c>
      <c r="L2" s="151">
        <v>120</v>
      </c>
      <c r="M2" s="104">
        <f>L2/$L$2</f>
        <v>1</v>
      </c>
      <c r="N2" s="131"/>
    </row>
    <row r="3" spans="1:14" ht="15.75" thickBot="1" x14ac:dyDescent="0.3">
      <c r="A3" s="112" t="s">
        <v>2</v>
      </c>
      <c r="B3" s="127">
        <v>93.602526395173456</v>
      </c>
      <c r="C3" s="125">
        <f t="shared" ref="C3:C58" si="0">B3/$B$2</f>
        <v>0.96497449891931397</v>
      </c>
      <c r="D3" s="135">
        <v>18.925925925925927</v>
      </c>
      <c r="E3" s="118">
        <f t="shared" ref="E3:E58" si="1">D3/$D$2</f>
        <v>0.47314814814814821</v>
      </c>
      <c r="F3" s="122">
        <v>27.046296296296298</v>
      </c>
      <c r="G3" s="118">
        <f t="shared" ref="G3:G58" si="2">F3/$F$2</f>
        <v>0.67615740740740748</v>
      </c>
      <c r="H3" s="148">
        <f>AVERAGEIF(H4:H58,"&lt;&gt;0")</f>
        <v>21.722222222222221</v>
      </c>
      <c r="I3" s="118">
        <f t="shared" ref="I3:I58" si="3">IF(H3="","",H3/$H$2)</f>
        <v>0.54305555555555551</v>
      </c>
      <c r="J3" s="122">
        <v>35.814814814814817</v>
      </c>
      <c r="K3" s="118">
        <f t="shared" ref="K3:K58" si="4">J3/$J$2</f>
        <v>0.89537037037037037</v>
      </c>
      <c r="L3" s="152">
        <f>AVERAGE(L4:L58)</f>
        <v>83.4</v>
      </c>
      <c r="M3" s="106">
        <f t="shared" ref="M3:M58" si="5">L3/$L$2</f>
        <v>0.69500000000000006</v>
      </c>
      <c r="N3" s="133"/>
    </row>
    <row r="4" spans="1:14" x14ac:dyDescent="0.25">
      <c r="A4" s="117" t="s">
        <v>3</v>
      </c>
      <c r="B4" s="127">
        <v>81</v>
      </c>
      <c r="C4" s="125">
        <f t="shared" si="0"/>
        <v>0.83505154639175261</v>
      </c>
      <c r="D4" s="135">
        <v>20</v>
      </c>
      <c r="E4" s="118">
        <f t="shared" si="1"/>
        <v>0.5</v>
      </c>
      <c r="F4" s="122">
        <v>27</v>
      </c>
      <c r="G4" s="118">
        <f t="shared" si="2"/>
        <v>0.67500000000000004</v>
      </c>
      <c r="H4" s="149" t="str">
        <f>IF(ISERROR(VLOOKUP(A4,PótZH!$A$4:$F$12,6,0)),"",VLOOKUP(A4,PótZH!$A$4:$F$12,6,0))</f>
        <v/>
      </c>
      <c r="I4" s="118" t="str">
        <f t="shared" si="3"/>
        <v/>
      </c>
      <c r="J4" s="122">
        <v>43</v>
      </c>
      <c r="K4" s="118">
        <f t="shared" si="4"/>
        <v>1.075</v>
      </c>
      <c r="L4" s="152">
        <f>IF(H4="",D4+F4+J4,J4+MAX(D4+F4,D4+H4,F4+H4))</f>
        <v>90</v>
      </c>
      <c r="M4" s="106">
        <f t="shared" si="5"/>
        <v>0.75</v>
      </c>
      <c r="N4" s="131">
        <f>IF(M4&gt;=0.85,5,IF(M4&gt;=0.7,4,IF(M4&gt;=0.55,3,IF(M4&gt;=0.5,"Beugró mentesség","-"))))</f>
        <v>4</v>
      </c>
    </row>
    <row r="5" spans="1:14" x14ac:dyDescent="0.25">
      <c r="A5" s="117" t="s">
        <v>4</v>
      </c>
      <c r="B5" s="127">
        <v>74</v>
      </c>
      <c r="C5" s="125">
        <f t="shared" si="0"/>
        <v>0.76288659793814428</v>
      </c>
      <c r="D5" s="135">
        <v>33</v>
      </c>
      <c r="E5" s="118">
        <f t="shared" si="1"/>
        <v>0.82499999999999996</v>
      </c>
      <c r="F5" s="122">
        <v>33</v>
      </c>
      <c r="G5" s="118">
        <f t="shared" si="2"/>
        <v>0.82499999999999996</v>
      </c>
      <c r="H5" s="149">
        <f>IF(ISERROR(VLOOKUP(A5,PótZH!$A$4:$F$12,6,0)),"",VLOOKUP(A5,PótZH!$A$4:$F$12,6,0))</f>
        <v>39</v>
      </c>
      <c r="I5" s="118">
        <f t="shared" si="3"/>
        <v>0.97499999999999998</v>
      </c>
      <c r="J5" s="122">
        <v>34</v>
      </c>
      <c r="K5" s="118">
        <f t="shared" si="4"/>
        <v>0.85</v>
      </c>
      <c r="L5" s="152">
        <f t="shared" ref="L5:L58" si="6">IF(H5="",D5+F5+J5,J5+MAX(D5+F5,D5+H5,F5+H5))</f>
        <v>106</v>
      </c>
      <c r="M5" s="106">
        <f t="shared" si="5"/>
        <v>0.8833333333333333</v>
      </c>
      <c r="N5" s="134">
        <f t="shared" ref="N5:N58" si="7">IF(M5&gt;=0.85,5,IF(M5&gt;=0.7,4,IF(M5&gt;=0.55,3,IF(M5&gt;=0.5,"Beugró mentesség","-"))))</f>
        <v>5</v>
      </c>
    </row>
    <row r="6" spans="1:14" x14ac:dyDescent="0.25">
      <c r="A6" s="117" t="s">
        <v>5</v>
      </c>
      <c r="B6" s="127">
        <v>81</v>
      </c>
      <c r="C6" s="125">
        <f t="shared" si="0"/>
        <v>0.83505154639175261</v>
      </c>
      <c r="D6" s="135">
        <v>26.5</v>
      </c>
      <c r="E6" s="118">
        <f t="shared" si="1"/>
        <v>0.66249999999999998</v>
      </c>
      <c r="F6" s="122">
        <v>34</v>
      </c>
      <c r="G6" s="118">
        <f t="shared" si="2"/>
        <v>0.85</v>
      </c>
      <c r="H6" s="149" t="str">
        <f>IF(ISERROR(VLOOKUP(A6,PótZH!$A$4:$F$12,6,0)),"",VLOOKUP(A6,PótZH!$A$4:$F$12,6,0))</f>
        <v/>
      </c>
      <c r="I6" s="118" t="str">
        <f t="shared" si="3"/>
        <v/>
      </c>
      <c r="J6" s="122">
        <v>43</v>
      </c>
      <c r="K6" s="118">
        <f t="shared" si="4"/>
        <v>1.075</v>
      </c>
      <c r="L6" s="152">
        <f t="shared" si="6"/>
        <v>103.5</v>
      </c>
      <c r="M6" s="106">
        <f t="shared" si="5"/>
        <v>0.86250000000000004</v>
      </c>
      <c r="N6" s="134">
        <f t="shared" si="7"/>
        <v>5</v>
      </c>
    </row>
    <row r="7" spans="1:14" x14ac:dyDescent="0.25">
      <c r="A7" s="117" t="s">
        <v>6</v>
      </c>
      <c r="B7" s="127">
        <v>89.5</v>
      </c>
      <c r="C7" s="125">
        <f t="shared" si="0"/>
        <v>0.92268041237113407</v>
      </c>
      <c r="D7" s="135">
        <v>22</v>
      </c>
      <c r="E7" s="118">
        <f t="shared" si="1"/>
        <v>0.55000000000000004</v>
      </c>
      <c r="F7" s="122">
        <v>32</v>
      </c>
      <c r="G7" s="118">
        <f t="shared" si="2"/>
        <v>0.8</v>
      </c>
      <c r="H7" s="149" t="str">
        <f>IF(ISERROR(VLOOKUP(A7,PótZH!$A$4:$F$12,6,0)),"",VLOOKUP(A7,PótZH!$A$4:$F$12,6,0))</f>
        <v/>
      </c>
      <c r="I7" s="118" t="str">
        <f t="shared" si="3"/>
        <v/>
      </c>
      <c r="J7" s="122">
        <v>40</v>
      </c>
      <c r="K7" s="118">
        <f t="shared" si="4"/>
        <v>1</v>
      </c>
      <c r="L7" s="152">
        <f t="shared" si="6"/>
        <v>94</v>
      </c>
      <c r="M7" s="106">
        <f t="shared" si="5"/>
        <v>0.78333333333333333</v>
      </c>
      <c r="N7" s="134">
        <f t="shared" si="7"/>
        <v>4</v>
      </c>
    </row>
    <row r="8" spans="1:14" x14ac:dyDescent="0.25">
      <c r="A8" s="117" t="s">
        <v>7</v>
      </c>
      <c r="B8" s="127">
        <v>88</v>
      </c>
      <c r="C8" s="125">
        <f t="shared" si="0"/>
        <v>0.90721649484536082</v>
      </c>
      <c r="D8" s="135">
        <v>20.5</v>
      </c>
      <c r="E8" s="118">
        <f t="shared" si="1"/>
        <v>0.51249999999999996</v>
      </c>
      <c r="F8" s="122">
        <v>31</v>
      </c>
      <c r="G8" s="118">
        <f t="shared" si="2"/>
        <v>0.77500000000000002</v>
      </c>
      <c r="H8" s="149" t="str">
        <f>IF(ISERROR(VLOOKUP(A8,PótZH!$A$4:$F$12,6,0)),"",VLOOKUP(A8,PótZH!$A$4:$F$12,6,0))</f>
        <v/>
      </c>
      <c r="I8" s="118" t="str">
        <f t="shared" si="3"/>
        <v/>
      </c>
      <c r="J8" s="122">
        <v>34</v>
      </c>
      <c r="K8" s="118">
        <f t="shared" si="4"/>
        <v>0.85</v>
      </c>
      <c r="L8" s="152">
        <f t="shared" si="6"/>
        <v>85.5</v>
      </c>
      <c r="M8" s="106">
        <f t="shared" si="5"/>
        <v>0.71250000000000002</v>
      </c>
      <c r="N8" s="134">
        <f t="shared" si="7"/>
        <v>4</v>
      </c>
    </row>
    <row r="9" spans="1:14" x14ac:dyDescent="0.25">
      <c r="A9" s="117" t="s">
        <v>8</v>
      </c>
      <c r="B9" s="127">
        <v>49.5</v>
      </c>
      <c r="C9" s="125">
        <f t="shared" si="0"/>
        <v>0.51030927835051543</v>
      </c>
      <c r="D9" s="135">
        <v>1.5</v>
      </c>
      <c r="E9" s="118">
        <f t="shared" si="1"/>
        <v>3.7499999999999999E-2</v>
      </c>
      <c r="F9" s="122">
        <v>18</v>
      </c>
      <c r="G9" s="118">
        <f t="shared" si="2"/>
        <v>0.45</v>
      </c>
      <c r="H9" s="149">
        <f>IF(ISERROR(VLOOKUP(A9,PótZH!$A$4:$F$12,6,0)),"",VLOOKUP(A9,PótZH!$A$4:$F$12,6,0))</f>
        <v>16.5</v>
      </c>
      <c r="I9" s="118">
        <f t="shared" si="3"/>
        <v>0.41249999999999998</v>
      </c>
      <c r="J9" s="132">
        <v>37</v>
      </c>
      <c r="K9" s="118">
        <f t="shared" si="4"/>
        <v>0.92500000000000004</v>
      </c>
      <c r="L9" s="152">
        <f t="shared" si="6"/>
        <v>71.5</v>
      </c>
      <c r="M9" s="106">
        <f t="shared" si="5"/>
        <v>0.59583333333333333</v>
      </c>
      <c r="N9" s="134">
        <f t="shared" si="7"/>
        <v>3</v>
      </c>
    </row>
    <row r="10" spans="1:14" x14ac:dyDescent="0.25">
      <c r="A10" s="117" t="s">
        <v>9</v>
      </c>
      <c r="B10" s="127">
        <v>85.5</v>
      </c>
      <c r="C10" s="125">
        <f t="shared" si="0"/>
        <v>0.88144329896907214</v>
      </c>
      <c r="D10" s="135">
        <v>20.5</v>
      </c>
      <c r="E10" s="118">
        <f t="shared" si="1"/>
        <v>0.51249999999999996</v>
      </c>
      <c r="F10" s="122">
        <v>28</v>
      </c>
      <c r="G10" s="118">
        <f t="shared" si="2"/>
        <v>0.7</v>
      </c>
      <c r="H10" s="149" t="str">
        <f>IF(ISERROR(VLOOKUP(A10,PótZH!$A$4:$F$12,6,0)),"",VLOOKUP(A10,PótZH!$A$4:$F$12,6,0))</f>
        <v/>
      </c>
      <c r="I10" s="118" t="str">
        <f t="shared" si="3"/>
        <v/>
      </c>
      <c r="J10" s="122">
        <v>42</v>
      </c>
      <c r="K10" s="118">
        <f t="shared" si="4"/>
        <v>1.05</v>
      </c>
      <c r="L10" s="152">
        <f t="shared" si="6"/>
        <v>90.5</v>
      </c>
      <c r="M10" s="106">
        <f t="shared" si="5"/>
        <v>0.75416666666666665</v>
      </c>
      <c r="N10" s="134">
        <f t="shared" si="7"/>
        <v>4</v>
      </c>
    </row>
    <row r="11" spans="1:14" x14ac:dyDescent="0.25">
      <c r="A11" s="117" t="s">
        <v>10</v>
      </c>
      <c r="B11" s="127">
        <v>69.5</v>
      </c>
      <c r="C11" s="125">
        <f t="shared" si="0"/>
        <v>0.71649484536082475</v>
      </c>
      <c r="D11" s="135">
        <v>18.5</v>
      </c>
      <c r="E11" s="118">
        <f t="shared" si="1"/>
        <v>0.46250000000000002</v>
      </c>
      <c r="F11" s="122">
        <v>22.5</v>
      </c>
      <c r="G11" s="118">
        <f t="shared" si="2"/>
        <v>0.5625</v>
      </c>
      <c r="H11" s="149" t="str">
        <f>IF(ISERROR(VLOOKUP(A11,PótZH!$A$4:$F$12,6,0)),"",VLOOKUP(A11,PótZH!$A$4:$F$12,6,0))</f>
        <v/>
      </c>
      <c r="I11" s="118" t="str">
        <f t="shared" si="3"/>
        <v/>
      </c>
      <c r="J11" s="122">
        <v>25</v>
      </c>
      <c r="K11" s="118">
        <f t="shared" si="4"/>
        <v>0.625</v>
      </c>
      <c r="L11" s="152">
        <f t="shared" si="6"/>
        <v>66</v>
      </c>
      <c r="M11" s="106">
        <f t="shared" si="5"/>
        <v>0.55000000000000004</v>
      </c>
      <c r="N11" s="134">
        <f t="shared" si="7"/>
        <v>3</v>
      </c>
    </row>
    <row r="12" spans="1:14" x14ac:dyDescent="0.25">
      <c r="A12" s="117" t="s">
        <v>11</v>
      </c>
      <c r="B12" s="127">
        <v>69</v>
      </c>
      <c r="C12" s="125">
        <f t="shared" si="0"/>
        <v>0.71134020618556704</v>
      </c>
      <c r="D12" s="135">
        <v>12.5</v>
      </c>
      <c r="E12" s="118">
        <f t="shared" si="1"/>
        <v>0.3125</v>
      </c>
      <c r="F12" s="122">
        <v>22</v>
      </c>
      <c r="G12" s="118">
        <f t="shared" si="2"/>
        <v>0.55000000000000004</v>
      </c>
      <c r="H12" s="149" t="str">
        <f>IF(ISERROR(VLOOKUP(A12,PótZH!$A$4:$F$12,6,0)),"",VLOOKUP(A12,PótZH!$A$4:$F$12,6,0))</f>
        <v/>
      </c>
      <c r="I12" s="118" t="str">
        <f t="shared" si="3"/>
        <v/>
      </c>
      <c r="J12" s="122">
        <v>37</v>
      </c>
      <c r="K12" s="118">
        <f t="shared" si="4"/>
        <v>0.92500000000000004</v>
      </c>
      <c r="L12" s="152">
        <f t="shared" si="6"/>
        <v>71.5</v>
      </c>
      <c r="M12" s="106">
        <f t="shared" si="5"/>
        <v>0.59583333333333333</v>
      </c>
      <c r="N12" s="134">
        <f t="shared" si="7"/>
        <v>3</v>
      </c>
    </row>
    <row r="13" spans="1:14" x14ac:dyDescent="0.25">
      <c r="A13" s="117" t="s">
        <v>12</v>
      </c>
      <c r="B13" s="127">
        <v>84</v>
      </c>
      <c r="C13" s="125">
        <f t="shared" si="0"/>
        <v>0.865979381443299</v>
      </c>
      <c r="D13" s="135">
        <v>25.5</v>
      </c>
      <c r="E13" s="118">
        <f t="shared" si="1"/>
        <v>0.63749999999999996</v>
      </c>
      <c r="F13" s="122">
        <v>35</v>
      </c>
      <c r="G13" s="118">
        <f t="shared" si="2"/>
        <v>0.875</v>
      </c>
      <c r="H13" s="149" t="str">
        <f>IF(ISERROR(VLOOKUP(A13,PótZH!$A$4:$F$12,6,0)),"",VLOOKUP(A13,PótZH!$A$4:$F$12,6,0))</f>
        <v/>
      </c>
      <c r="I13" s="118" t="str">
        <f t="shared" si="3"/>
        <v/>
      </c>
      <c r="J13" s="122">
        <v>43</v>
      </c>
      <c r="K13" s="118">
        <f t="shared" si="4"/>
        <v>1.075</v>
      </c>
      <c r="L13" s="152">
        <f t="shared" si="6"/>
        <v>103.5</v>
      </c>
      <c r="M13" s="106">
        <f t="shared" si="5"/>
        <v>0.86250000000000004</v>
      </c>
      <c r="N13" s="134">
        <f t="shared" si="7"/>
        <v>5</v>
      </c>
    </row>
    <row r="14" spans="1:14" x14ac:dyDescent="0.25">
      <c r="A14" s="117" t="s">
        <v>13</v>
      </c>
      <c r="B14" s="127">
        <v>83</v>
      </c>
      <c r="C14" s="125">
        <f t="shared" si="0"/>
        <v>0.85567010309278346</v>
      </c>
      <c r="D14" s="135">
        <v>45</v>
      </c>
      <c r="E14" s="118">
        <f t="shared" si="1"/>
        <v>1.125</v>
      </c>
      <c r="F14" s="122">
        <v>42</v>
      </c>
      <c r="G14" s="118">
        <f t="shared" si="2"/>
        <v>1.05</v>
      </c>
      <c r="H14" s="149" t="str">
        <f>IF(ISERROR(VLOOKUP(A14,PótZH!$A$4:$F$12,6,0)),"",VLOOKUP(A14,PótZH!$A$4:$F$12,6,0))</f>
        <v/>
      </c>
      <c r="I14" s="118" t="str">
        <f t="shared" si="3"/>
        <v/>
      </c>
      <c r="J14" s="122">
        <v>31</v>
      </c>
      <c r="K14" s="118">
        <f t="shared" si="4"/>
        <v>0.77500000000000002</v>
      </c>
      <c r="L14" s="152">
        <f t="shared" si="6"/>
        <v>118</v>
      </c>
      <c r="M14" s="106">
        <f t="shared" si="5"/>
        <v>0.98333333333333328</v>
      </c>
      <c r="N14" s="134">
        <f t="shared" si="7"/>
        <v>5</v>
      </c>
    </row>
    <row r="15" spans="1:14" x14ac:dyDescent="0.25">
      <c r="A15" s="117" t="s">
        <v>14</v>
      </c>
      <c r="B15" s="127">
        <v>57</v>
      </c>
      <c r="C15" s="125">
        <f t="shared" si="0"/>
        <v>0.58762886597938147</v>
      </c>
      <c r="D15" s="135">
        <v>1.5</v>
      </c>
      <c r="E15" s="118">
        <f t="shared" si="1"/>
        <v>3.7499999999999999E-2</v>
      </c>
      <c r="F15" s="122">
        <v>24</v>
      </c>
      <c r="G15" s="118">
        <f t="shared" si="2"/>
        <v>0.6</v>
      </c>
      <c r="H15" s="149">
        <f>IF(ISERROR(VLOOKUP(A15,PótZH!$A$4:$F$12,6,0)),"",VLOOKUP(A15,PótZH!$A$4:$F$12,6,0))</f>
        <v>22</v>
      </c>
      <c r="I15" s="118">
        <f t="shared" si="3"/>
        <v>0.55000000000000004</v>
      </c>
      <c r="J15" s="122">
        <v>20</v>
      </c>
      <c r="K15" s="118">
        <f t="shared" si="4"/>
        <v>0.5</v>
      </c>
      <c r="L15" s="152">
        <f t="shared" si="6"/>
        <v>66</v>
      </c>
      <c r="M15" s="106">
        <f t="shared" si="5"/>
        <v>0.55000000000000004</v>
      </c>
      <c r="N15" s="134">
        <f t="shared" si="7"/>
        <v>3</v>
      </c>
    </row>
    <row r="16" spans="1:14" x14ac:dyDescent="0.25">
      <c r="A16" s="117" t="s">
        <v>15</v>
      </c>
      <c r="B16" s="127">
        <v>74</v>
      </c>
      <c r="C16" s="125">
        <f t="shared" si="0"/>
        <v>0.76288659793814428</v>
      </c>
      <c r="D16" s="135">
        <v>14</v>
      </c>
      <c r="E16" s="118">
        <f t="shared" si="1"/>
        <v>0.35</v>
      </c>
      <c r="F16" s="122">
        <v>32</v>
      </c>
      <c r="G16" s="118">
        <f t="shared" si="2"/>
        <v>0.8</v>
      </c>
      <c r="H16" s="149" t="str">
        <f>IF(ISERROR(VLOOKUP(A16,PótZH!$A$4:$F$12,6,0)),"",VLOOKUP(A16,PótZH!$A$4:$F$12,6,0))</f>
        <v/>
      </c>
      <c r="I16" s="118" t="str">
        <f t="shared" si="3"/>
        <v/>
      </c>
      <c r="J16" s="122">
        <v>29</v>
      </c>
      <c r="K16" s="118">
        <f t="shared" si="4"/>
        <v>0.72499999999999998</v>
      </c>
      <c r="L16" s="152">
        <f t="shared" si="6"/>
        <v>75</v>
      </c>
      <c r="M16" s="106">
        <f t="shared" si="5"/>
        <v>0.625</v>
      </c>
      <c r="N16" s="134">
        <f t="shared" si="7"/>
        <v>3</v>
      </c>
    </row>
    <row r="17" spans="1:14" x14ac:dyDescent="0.25">
      <c r="A17" s="117" t="s">
        <v>16</v>
      </c>
      <c r="B17" s="127">
        <v>85</v>
      </c>
      <c r="C17" s="125">
        <f t="shared" si="0"/>
        <v>0.87628865979381443</v>
      </c>
      <c r="D17" s="135">
        <v>6.5</v>
      </c>
      <c r="E17" s="118">
        <f t="shared" si="1"/>
        <v>0.16250000000000001</v>
      </c>
      <c r="F17" s="122">
        <v>27</v>
      </c>
      <c r="G17" s="118">
        <f t="shared" si="2"/>
        <v>0.67500000000000004</v>
      </c>
      <c r="H17" s="149" t="str">
        <f>IF(ISERROR(VLOOKUP(A17,PótZH!$A$4:$F$12,6,0)),"",VLOOKUP(A17,PótZH!$A$4:$F$12,6,0))</f>
        <v/>
      </c>
      <c r="I17" s="118" t="str">
        <f t="shared" si="3"/>
        <v/>
      </c>
      <c r="J17" s="122">
        <v>34</v>
      </c>
      <c r="K17" s="118">
        <f t="shared" si="4"/>
        <v>0.85</v>
      </c>
      <c r="L17" s="152">
        <f t="shared" si="6"/>
        <v>67.5</v>
      </c>
      <c r="M17" s="106">
        <f t="shared" si="5"/>
        <v>0.5625</v>
      </c>
      <c r="N17" s="134">
        <f t="shared" si="7"/>
        <v>3</v>
      </c>
    </row>
    <row r="18" spans="1:14" x14ac:dyDescent="0.25">
      <c r="A18" s="117" t="s">
        <v>17</v>
      </c>
      <c r="B18" s="127">
        <v>83.5</v>
      </c>
      <c r="C18" s="125">
        <f t="shared" si="0"/>
        <v>0.86082474226804129</v>
      </c>
      <c r="D18" s="135">
        <v>20.5</v>
      </c>
      <c r="E18" s="118">
        <f t="shared" si="1"/>
        <v>0.51249999999999996</v>
      </c>
      <c r="F18" s="122">
        <v>18</v>
      </c>
      <c r="G18" s="118">
        <f t="shared" si="2"/>
        <v>0.45</v>
      </c>
      <c r="H18" s="149" t="str">
        <f>IF(ISERROR(VLOOKUP(A18,PótZH!$A$4:$F$12,6,0)),"",VLOOKUP(A18,PótZH!$A$4:$F$12,6,0))</f>
        <v/>
      </c>
      <c r="I18" s="118" t="str">
        <f t="shared" si="3"/>
        <v/>
      </c>
      <c r="J18" s="122">
        <v>32</v>
      </c>
      <c r="K18" s="118">
        <f t="shared" si="4"/>
        <v>0.8</v>
      </c>
      <c r="L18" s="152">
        <f t="shared" si="6"/>
        <v>70.5</v>
      </c>
      <c r="M18" s="106">
        <f t="shared" si="5"/>
        <v>0.58750000000000002</v>
      </c>
      <c r="N18" s="134">
        <f t="shared" si="7"/>
        <v>3</v>
      </c>
    </row>
    <row r="19" spans="1:14" x14ac:dyDescent="0.25">
      <c r="A19" s="117" t="s">
        <v>18</v>
      </c>
      <c r="B19" s="127">
        <v>88.5</v>
      </c>
      <c r="C19" s="125">
        <f t="shared" si="0"/>
        <v>0.91237113402061853</v>
      </c>
      <c r="D19" s="135">
        <v>8</v>
      </c>
      <c r="E19" s="118">
        <f t="shared" si="1"/>
        <v>0.2</v>
      </c>
      <c r="F19" s="122">
        <v>27</v>
      </c>
      <c r="G19" s="118">
        <f t="shared" si="2"/>
        <v>0.67500000000000004</v>
      </c>
      <c r="H19" s="149" t="str">
        <f>IF(ISERROR(VLOOKUP(A19,PótZH!$A$4:$F$12,6,0)),"",VLOOKUP(A19,PótZH!$A$4:$F$12,6,0))</f>
        <v/>
      </c>
      <c r="I19" s="118" t="str">
        <f t="shared" si="3"/>
        <v/>
      </c>
      <c r="J19" s="122">
        <v>31</v>
      </c>
      <c r="K19" s="118">
        <f t="shared" si="4"/>
        <v>0.77500000000000002</v>
      </c>
      <c r="L19" s="152">
        <f t="shared" si="6"/>
        <v>66</v>
      </c>
      <c r="M19" s="106">
        <f t="shared" si="5"/>
        <v>0.55000000000000004</v>
      </c>
      <c r="N19" s="134">
        <f t="shared" si="7"/>
        <v>3</v>
      </c>
    </row>
    <row r="20" spans="1:14" x14ac:dyDescent="0.25">
      <c r="A20" s="117" t="s">
        <v>19</v>
      </c>
      <c r="B20" s="127">
        <v>62.5</v>
      </c>
      <c r="C20" s="125">
        <f t="shared" si="0"/>
        <v>0.64432989690721654</v>
      </c>
      <c r="D20" s="135">
        <v>15</v>
      </c>
      <c r="E20" s="118">
        <f t="shared" si="1"/>
        <v>0.375</v>
      </c>
      <c r="F20" s="122">
        <v>26</v>
      </c>
      <c r="G20" s="118">
        <f t="shared" si="2"/>
        <v>0.65</v>
      </c>
      <c r="H20" s="149" t="str">
        <f>IF(ISERROR(VLOOKUP(A20,PótZH!$A$4:$F$12,6,0)),"",VLOOKUP(A20,PótZH!$A$4:$F$12,6,0))</f>
        <v/>
      </c>
      <c r="I20" s="118" t="str">
        <f t="shared" si="3"/>
        <v/>
      </c>
      <c r="J20" s="122">
        <v>30</v>
      </c>
      <c r="K20" s="118">
        <f t="shared" si="4"/>
        <v>0.75</v>
      </c>
      <c r="L20" s="152">
        <f t="shared" si="6"/>
        <v>71</v>
      </c>
      <c r="M20" s="106">
        <f t="shared" si="5"/>
        <v>0.59166666666666667</v>
      </c>
      <c r="N20" s="134">
        <f t="shared" si="7"/>
        <v>3</v>
      </c>
    </row>
    <row r="21" spans="1:14" x14ac:dyDescent="0.25">
      <c r="A21" s="117" t="s">
        <v>20</v>
      </c>
      <c r="B21" s="127">
        <v>83</v>
      </c>
      <c r="C21" s="125">
        <f t="shared" si="0"/>
        <v>0.85567010309278346</v>
      </c>
      <c r="D21" s="135">
        <v>19.5</v>
      </c>
      <c r="E21" s="118">
        <f t="shared" si="1"/>
        <v>0.48749999999999999</v>
      </c>
      <c r="F21" s="122">
        <v>28</v>
      </c>
      <c r="G21" s="118">
        <f t="shared" si="2"/>
        <v>0.7</v>
      </c>
      <c r="H21" s="149" t="str">
        <f>IF(ISERROR(VLOOKUP(A21,PótZH!$A$4:$F$12,6,0)),"",VLOOKUP(A21,PótZH!$A$4:$F$12,6,0))</f>
        <v/>
      </c>
      <c r="I21" s="118" t="str">
        <f t="shared" si="3"/>
        <v/>
      </c>
      <c r="J21" s="122">
        <v>42</v>
      </c>
      <c r="K21" s="118">
        <f t="shared" si="4"/>
        <v>1.05</v>
      </c>
      <c r="L21" s="152">
        <f t="shared" si="6"/>
        <v>89.5</v>
      </c>
      <c r="M21" s="106">
        <f t="shared" si="5"/>
        <v>0.74583333333333335</v>
      </c>
      <c r="N21" s="134">
        <f t="shared" si="7"/>
        <v>4</v>
      </c>
    </row>
    <row r="22" spans="1:14" x14ac:dyDescent="0.25">
      <c r="A22" s="117" t="s">
        <v>21</v>
      </c>
      <c r="B22" s="127">
        <v>83.5</v>
      </c>
      <c r="C22" s="125">
        <f t="shared" si="0"/>
        <v>0.86082474226804129</v>
      </c>
      <c r="D22" s="135">
        <v>23.5</v>
      </c>
      <c r="E22" s="118">
        <f t="shared" si="1"/>
        <v>0.58750000000000002</v>
      </c>
      <c r="F22" s="122">
        <v>35</v>
      </c>
      <c r="G22" s="118">
        <f t="shared" si="2"/>
        <v>0.875</v>
      </c>
      <c r="H22" s="149" t="str">
        <f>IF(ISERROR(VLOOKUP(A22,PótZH!$A$4:$F$12,6,0)),"",VLOOKUP(A22,PótZH!$A$4:$F$12,6,0))</f>
        <v/>
      </c>
      <c r="I22" s="118" t="str">
        <f t="shared" si="3"/>
        <v/>
      </c>
      <c r="J22" s="122">
        <v>39</v>
      </c>
      <c r="K22" s="118">
        <f t="shared" si="4"/>
        <v>0.97499999999999998</v>
      </c>
      <c r="L22" s="152">
        <f t="shared" si="6"/>
        <v>97.5</v>
      </c>
      <c r="M22" s="106">
        <f t="shared" si="5"/>
        <v>0.8125</v>
      </c>
      <c r="N22" s="134">
        <f t="shared" si="7"/>
        <v>4</v>
      </c>
    </row>
    <row r="23" spans="1:14" x14ac:dyDescent="0.25">
      <c r="A23" s="117" t="s">
        <v>22</v>
      </c>
      <c r="B23" s="127">
        <v>114.5</v>
      </c>
      <c r="C23" s="125">
        <f t="shared" si="0"/>
        <v>1.1804123711340206</v>
      </c>
      <c r="D23" s="135">
        <v>47</v>
      </c>
      <c r="E23" s="118">
        <f t="shared" si="1"/>
        <v>1.175</v>
      </c>
      <c r="F23" s="122">
        <v>40</v>
      </c>
      <c r="G23" s="118">
        <f t="shared" si="2"/>
        <v>1</v>
      </c>
      <c r="H23" s="149" t="str">
        <f>IF(ISERROR(VLOOKUP(A23,PótZH!$A$4:$F$12,6,0)),"",VLOOKUP(A23,PótZH!$A$4:$F$12,6,0))</f>
        <v/>
      </c>
      <c r="I23" s="118" t="str">
        <f t="shared" si="3"/>
        <v/>
      </c>
      <c r="J23" s="122">
        <v>43</v>
      </c>
      <c r="K23" s="118">
        <f t="shared" si="4"/>
        <v>1.075</v>
      </c>
      <c r="L23" s="152">
        <f t="shared" si="6"/>
        <v>130</v>
      </c>
      <c r="M23" s="106">
        <f t="shared" si="5"/>
        <v>1.0833333333333333</v>
      </c>
      <c r="N23" s="134">
        <f t="shared" si="7"/>
        <v>5</v>
      </c>
    </row>
    <row r="24" spans="1:14" x14ac:dyDescent="0.25">
      <c r="A24" s="117" t="s">
        <v>23</v>
      </c>
      <c r="B24" s="127">
        <v>82</v>
      </c>
      <c r="C24" s="125">
        <f t="shared" si="0"/>
        <v>0.84536082474226804</v>
      </c>
      <c r="D24" s="135">
        <v>5.5</v>
      </c>
      <c r="E24" s="118">
        <f t="shared" si="1"/>
        <v>0.13750000000000001</v>
      </c>
      <c r="F24" s="122">
        <v>24</v>
      </c>
      <c r="G24" s="118">
        <f t="shared" si="2"/>
        <v>0.6</v>
      </c>
      <c r="H24" s="149" t="str">
        <f>IF(ISERROR(VLOOKUP(A24,PótZH!$A$4:$F$12,6,0)),"",VLOOKUP(A24,PótZH!$A$4:$F$12,6,0))</f>
        <v/>
      </c>
      <c r="I24" s="118" t="str">
        <f t="shared" si="3"/>
        <v/>
      </c>
      <c r="J24" s="122">
        <v>28</v>
      </c>
      <c r="K24" s="118">
        <f t="shared" si="4"/>
        <v>0.7</v>
      </c>
      <c r="L24" s="152">
        <f t="shared" si="6"/>
        <v>57.5</v>
      </c>
      <c r="M24" s="106">
        <f t="shared" si="5"/>
        <v>0.47916666666666669</v>
      </c>
      <c r="N24" s="134" t="str">
        <f t="shared" si="7"/>
        <v>-</v>
      </c>
    </row>
    <row r="25" spans="1:14" x14ac:dyDescent="0.25">
      <c r="A25" s="117" t="s">
        <v>24</v>
      </c>
      <c r="B25" s="127">
        <v>87</v>
      </c>
      <c r="C25" s="125">
        <f t="shared" si="0"/>
        <v>0.89690721649484539</v>
      </c>
      <c r="D25" s="135">
        <v>33.5</v>
      </c>
      <c r="E25" s="118">
        <f t="shared" si="1"/>
        <v>0.83750000000000002</v>
      </c>
      <c r="F25" s="122">
        <v>29</v>
      </c>
      <c r="G25" s="118">
        <f t="shared" si="2"/>
        <v>0.72499999999999998</v>
      </c>
      <c r="H25" s="149" t="str">
        <f>IF(ISERROR(VLOOKUP(A25,PótZH!$A$4:$F$12,6,0)),"",VLOOKUP(A25,PótZH!$A$4:$F$12,6,0))</f>
        <v/>
      </c>
      <c r="I25" s="118" t="str">
        <f t="shared" si="3"/>
        <v/>
      </c>
      <c r="J25" s="122">
        <v>40</v>
      </c>
      <c r="K25" s="118">
        <f t="shared" si="4"/>
        <v>1</v>
      </c>
      <c r="L25" s="152">
        <f t="shared" si="6"/>
        <v>102.5</v>
      </c>
      <c r="M25" s="106">
        <f t="shared" si="5"/>
        <v>0.85416666666666663</v>
      </c>
      <c r="N25" s="134">
        <f t="shared" si="7"/>
        <v>5</v>
      </c>
    </row>
    <row r="26" spans="1:14" x14ac:dyDescent="0.25">
      <c r="A26" s="117" t="s">
        <v>25</v>
      </c>
      <c r="B26" s="127">
        <v>57.5</v>
      </c>
      <c r="C26" s="125">
        <f t="shared" si="0"/>
        <v>0.59278350515463918</v>
      </c>
      <c r="D26" s="135">
        <v>3</v>
      </c>
      <c r="E26" s="118">
        <f t="shared" si="1"/>
        <v>7.4999999999999997E-2</v>
      </c>
      <c r="F26" s="122">
        <v>0</v>
      </c>
      <c r="G26" s="118">
        <f t="shared" si="2"/>
        <v>0</v>
      </c>
      <c r="H26" s="149" t="str">
        <f>IF(ISERROR(VLOOKUP(A26,PótZH!$A$4:$F$12,6,0)),"",VLOOKUP(A26,PótZH!$A$4:$F$12,6,0))</f>
        <v/>
      </c>
      <c r="I26" s="118" t="str">
        <f t="shared" si="3"/>
        <v/>
      </c>
      <c r="J26" s="122">
        <v>40</v>
      </c>
      <c r="K26" s="118">
        <f t="shared" si="4"/>
        <v>1</v>
      </c>
      <c r="L26" s="152">
        <f t="shared" si="6"/>
        <v>43</v>
      </c>
      <c r="M26" s="106">
        <f t="shared" si="5"/>
        <v>0.35833333333333334</v>
      </c>
      <c r="N26" s="134" t="str">
        <f t="shared" si="7"/>
        <v>-</v>
      </c>
    </row>
    <row r="27" spans="1:14" x14ac:dyDescent="0.25">
      <c r="A27" s="117" t="s">
        <v>26</v>
      </c>
      <c r="B27" s="127">
        <v>79.5</v>
      </c>
      <c r="C27" s="125">
        <f t="shared" si="0"/>
        <v>0.81958762886597936</v>
      </c>
      <c r="D27" s="135">
        <v>7.5</v>
      </c>
      <c r="E27" s="118">
        <f t="shared" si="1"/>
        <v>0.1875</v>
      </c>
      <c r="F27" s="122">
        <v>16</v>
      </c>
      <c r="G27" s="118">
        <f t="shared" si="2"/>
        <v>0.4</v>
      </c>
      <c r="H27" s="149" t="str">
        <f>IF(ISERROR(VLOOKUP(A27,PótZH!$A$4:$F$12,6,0)),"",VLOOKUP(A27,PótZH!$A$4:$F$12,6,0))</f>
        <v/>
      </c>
      <c r="I27" s="118" t="str">
        <f t="shared" si="3"/>
        <v/>
      </c>
      <c r="J27" s="122">
        <v>34</v>
      </c>
      <c r="K27" s="118">
        <f t="shared" si="4"/>
        <v>0.85</v>
      </c>
      <c r="L27" s="152">
        <f t="shared" si="6"/>
        <v>57.5</v>
      </c>
      <c r="M27" s="106">
        <f t="shared" si="5"/>
        <v>0.47916666666666669</v>
      </c>
      <c r="N27" s="134" t="str">
        <f t="shared" si="7"/>
        <v>-</v>
      </c>
    </row>
    <row r="28" spans="1:14" x14ac:dyDescent="0.25">
      <c r="A28" s="117" t="s">
        <v>27</v>
      </c>
      <c r="B28" s="127">
        <v>81</v>
      </c>
      <c r="C28" s="125">
        <f t="shared" si="0"/>
        <v>0.83505154639175261</v>
      </c>
      <c r="D28" s="135">
        <v>16</v>
      </c>
      <c r="E28" s="118">
        <f t="shared" si="1"/>
        <v>0.4</v>
      </c>
      <c r="F28" s="122">
        <v>27</v>
      </c>
      <c r="G28" s="118">
        <f t="shared" si="2"/>
        <v>0.67500000000000004</v>
      </c>
      <c r="H28" s="149">
        <f>IF(ISERROR(VLOOKUP(A28,PótZH!$A$4:$F$12,6,0)),"",VLOOKUP(A28,PótZH!$A$4:$F$12,6,0))</f>
        <v>19</v>
      </c>
      <c r="I28" s="118">
        <f t="shared" si="3"/>
        <v>0.47499999999999998</v>
      </c>
      <c r="J28" s="122">
        <v>39</v>
      </c>
      <c r="K28" s="118">
        <f t="shared" si="4"/>
        <v>0.97499999999999998</v>
      </c>
      <c r="L28" s="152">
        <f t="shared" si="6"/>
        <v>85</v>
      </c>
      <c r="M28" s="106">
        <f t="shared" si="5"/>
        <v>0.70833333333333337</v>
      </c>
      <c r="N28" s="134">
        <f t="shared" si="7"/>
        <v>4</v>
      </c>
    </row>
    <row r="29" spans="1:14" x14ac:dyDescent="0.25">
      <c r="A29" s="117" t="s">
        <v>28</v>
      </c>
      <c r="B29" s="127">
        <v>75.5</v>
      </c>
      <c r="C29" s="125">
        <f t="shared" si="0"/>
        <v>0.77835051546391754</v>
      </c>
      <c r="D29" s="135">
        <v>3</v>
      </c>
      <c r="E29" s="118">
        <f t="shared" si="1"/>
        <v>7.4999999999999997E-2</v>
      </c>
      <c r="F29" s="122">
        <v>22</v>
      </c>
      <c r="G29" s="118">
        <f t="shared" si="2"/>
        <v>0.55000000000000004</v>
      </c>
      <c r="H29" s="149">
        <v>8</v>
      </c>
      <c r="I29" s="118">
        <f t="shared" si="3"/>
        <v>0.2</v>
      </c>
      <c r="J29" s="122">
        <v>36</v>
      </c>
      <c r="K29" s="118">
        <f t="shared" si="4"/>
        <v>0.9</v>
      </c>
      <c r="L29" s="152">
        <f t="shared" si="6"/>
        <v>66</v>
      </c>
      <c r="M29" s="106">
        <f t="shared" si="5"/>
        <v>0.55000000000000004</v>
      </c>
      <c r="N29" s="134">
        <f t="shared" si="7"/>
        <v>3</v>
      </c>
    </row>
    <row r="30" spans="1:14" x14ac:dyDescent="0.25">
      <c r="A30" s="117" t="s">
        <v>29</v>
      </c>
      <c r="B30" s="127">
        <v>77.5</v>
      </c>
      <c r="C30" s="125">
        <f t="shared" si="0"/>
        <v>0.7989690721649485</v>
      </c>
      <c r="D30" s="135">
        <v>19</v>
      </c>
      <c r="E30" s="118">
        <f t="shared" si="1"/>
        <v>0.47499999999999998</v>
      </c>
      <c r="F30" s="122">
        <v>23.5</v>
      </c>
      <c r="G30" s="118">
        <f t="shared" si="2"/>
        <v>0.58750000000000002</v>
      </c>
      <c r="H30" s="149" t="str">
        <f>IF(ISERROR(VLOOKUP(A30,PótZH!$A$4:$F$12,6,0)),"",VLOOKUP(A30,PótZH!$A$4:$F$12,6,0))</f>
        <v/>
      </c>
      <c r="I30" s="118" t="str">
        <f t="shared" si="3"/>
        <v/>
      </c>
      <c r="J30" s="122">
        <v>40</v>
      </c>
      <c r="K30" s="118">
        <f t="shared" si="4"/>
        <v>1</v>
      </c>
      <c r="L30" s="152">
        <f t="shared" si="6"/>
        <v>82.5</v>
      </c>
      <c r="M30" s="106">
        <f t="shared" si="5"/>
        <v>0.6875</v>
      </c>
      <c r="N30" s="134">
        <f t="shared" si="7"/>
        <v>3</v>
      </c>
    </row>
    <row r="31" spans="1:14" x14ac:dyDescent="0.25">
      <c r="A31" s="117" t="s">
        <v>30</v>
      </c>
      <c r="B31" s="127">
        <v>87</v>
      </c>
      <c r="C31" s="125">
        <f t="shared" si="0"/>
        <v>0.89690721649484539</v>
      </c>
      <c r="D31" s="135">
        <v>20</v>
      </c>
      <c r="E31" s="118">
        <f t="shared" si="1"/>
        <v>0.5</v>
      </c>
      <c r="F31" s="122">
        <v>24</v>
      </c>
      <c r="G31" s="118">
        <f t="shared" si="2"/>
        <v>0.6</v>
      </c>
      <c r="H31" s="149" t="str">
        <f>IF(ISERROR(VLOOKUP(A31,PótZH!$A$4:$F$12,6,0)),"",VLOOKUP(A31,PótZH!$A$4:$F$12,6,0))</f>
        <v/>
      </c>
      <c r="I31" s="118" t="str">
        <f t="shared" si="3"/>
        <v/>
      </c>
      <c r="J31" s="122">
        <v>40</v>
      </c>
      <c r="K31" s="118">
        <f t="shared" si="4"/>
        <v>1</v>
      </c>
      <c r="L31" s="152">
        <f t="shared" si="6"/>
        <v>84</v>
      </c>
      <c r="M31" s="106">
        <f t="shared" si="5"/>
        <v>0.7</v>
      </c>
      <c r="N31" s="134">
        <f t="shared" si="7"/>
        <v>4</v>
      </c>
    </row>
    <row r="32" spans="1:14" x14ac:dyDescent="0.25">
      <c r="A32" s="117" t="s">
        <v>31</v>
      </c>
      <c r="B32" s="127">
        <v>65</v>
      </c>
      <c r="C32" s="125">
        <f t="shared" si="0"/>
        <v>0.67010309278350511</v>
      </c>
      <c r="D32" s="135">
        <v>9.5</v>
      </c>
      <c r="E32" s="118">
        <f t="shared" si="1"/>
        <v>0.23749999999999999</v>
      </c>
      <c r="F32" s="122">
        <v>23</v>
      </c>
      <c r="G32" s="118">
        <f t="shared" si="2"/>
        <v>0.57499999999999996</v>
      </c>
      <c r="H32" s="149">
        <f>IF(ISERROR(VLOOKUP(A32,PótZH!$A$4:$F$12,6,0)),"",VLOOKUP(A32,PótZH!$A$4:$F$12,6,0))</f>
        <v>8</v>
      </c>
      <c r="I32" s="118">
        <f t="shared" si="3"/>
        <v>0.2</v>
      </c>
      <c r="J32" s="122">
        <v>26</v>
      </c>
      <c r="K32" s="118">
        <f t="shared" si="4"/>
        <v>0.65</v>
      </c>
      <c r="L32" s="152">
        <f t="shared" si="6"/>
        <v>58.5</v>
      </c>
      <c r="M32" s="106">
        <f t="shared" si="5"/>
        <v>0.48749999999999999</v>
      </c>
      <c r="N32" s="134" t="str">
        <f t="shared" si="7"/>
        <v>-</v>
      </c>
    </row>
    <row r="33" spans="1:14" x14ac:dyDescent="0.25">
      <c r="A33" s="117" t="s">
        <v>32</v>
      </c>
      <c r="B33" s="127">
        <v>88</v>
      </c>
      <c r="C33" s="125">
        <f t="shared" si="0"/>
        <v>0.90721649484536082</v>
      </c>
      <c r="D33" s="135">
        <v>18.5</v>
      </c>
      <c r="E33" s="118">
        <f t="shared" si="1"/>
        <v>0.46250000000000002</v>
      </c>
      <c r="F33" s="122">
        <v>15</v>
      </c>
      <c r="G33" s="118">
        <f t="shared" si="2"/>
        <v>0.375</v>
      </c>
      <c r="H33" s="149" t="str">
        <f>IF(ISERROR(VLOOKUP(A33,PótZH!$A$4:$F$12,6,0)),"",VLOOKUP(A33,PótZH!$A$4:$F$12,6,0))</f>
        <v/>
      </c>
      <c r="I33" s="118" t="str">
        <f t="shared" si="3"/>
        <v/>
      </c>
      <c r="J33" s="122">
        <v>40</v>
      </c>
      <c r="K33" s="118">
        <f t="shared" si="4"/>
        <v>1</v>
      </c>
      <c r="L33" s="152">
        <f t="shared" si="6"/>
        <v>73.5</v>
      </c>
      <c r="M33" s="106">
        <f t="shared" si="5"/>
        <v>0.61250000000000004</v>
      </c>
      <c r="N33" s="134">
        <f t="shared" si="7"/>
        <v>3</v>
      </c>
    </row>
    <row r="34" spans="1:14" x14ac:dyDescent="0.25">
      <c r="A34" s="117" t="s">
        <v>33</v>
      </c>
      <c r="B34" s="127">
        <v>84</v>
      </c>
      <c r="C34" s="125">
        <f t="shared" si="0"/>
        <v>0.865979381443299</v>
      </c>
      <c r="D34" s="135">
        <v>16.5</v>
      </c>
      <c r="E34" s="118">
        <f t="shared" si="1"/>
        <v>0.41249999999999998</v>
      </c>
      <c r="F34" s="122">
        <v>27</v>
      </c>
      <c r="G34" s="118">
        <f t="shared" si="2"/>
        <v>0.67500000000000004</v>
      </c>
      <c r="H34" s="149" t="str">
        <f>IF(ISERROR(VLOOKUP(A34,PótZH!$A$4:$F$12,6,0)),"",VLOOKUP(A34,PótZH!$A$4:$F$12,6,0))</f>
        <v/>
      </c>
      <c r="I34" s="118" t="str">
        <f t="shared" si="3"/>
        <v/>
      </c>
      <c r="J34" s="122">
        <v>33</v>
      </c>
      <c r="K34" s="118">
        <f t="shared" si="4"/>
        <v>0.82499999999999996</v>
      </c>
      <c r="L34" s="152">
        <f t="shared" si="6"/>
        <v>76.5</v>
      </c>
      <c r="M34" s="106">
        <f t="shared" si="5"/>
        <v>0.63749999999999996</v>
      </c>
      <c r="N34" s="134">
        <f t="shared" si="7"/>
        <v>3</v>
      </c>
    </row>
    <row r="35" spans="1:14" x14ac:dyDescent="0.25">
      <c r="A35" s="117" t="s">
        <v>34</v>
      </c>
      <c r="B35" s="127">
        <v>52.5</v>
      </c>
      <c r="C35" s="125">
        <f t="shared" si="0"/>
        <v>0.54123711340206182</v>
      </c>
      <c r="D35" s="135">
        <v>4.5</v>
      </c>
      <c r="E35" s="118">
        <f t="shared" si="1"/>
        <v>0.1125</v>
      </c>
      <c r="F35" s="122">
        <v>24</v>
      </c>
      <c r="G35" s="118">
        <f t="shared" si="2"/>
        <v>0.6</v>
      </c>
      <c r="H35" s="149" t="str">
        <f>IF(ISERROR(VLOOKUP(A35,PótZH!$A$4:$F$12,6,0)),"",VLOOKUP(A35,PótZH!$A$4:$F$12,6,0))</f>
        <v/>
      </c>
      <c r="I35" s="118" t="str">
        <f t="shared" si="3"/>
        <v/>
      </c>
      <c r="J35" s="122">
        <v>39</v>
      </c>
      <c r="K35" s="118">
        <f t="shared" si="4"/>
        <v>0.97499999999999998</v>
      </c>
      <c r="L35" s="152">
        <f t="shared" si="6"/>
        <v>67.5</v>
      </c>
      <c r="M35" s="106">
        <f t="shared" si="5"/>
        <v>0.5625</v>
      </c>
      <c r="N35" s="134">
        <f t="shared" si="7"/>
        <v>3</v>
      </c>
    </row>
    <row r="36" spans="1:14" x14ac:dyDescent="0.25">
      <c r="A36" s="117" t="s">
        <v>35</v>
      </c>
      <c r="B36" s="127">
        <v>65.5</v>
      </c>
      <c r="C36" s="125">
        <f t="shared" si="0"/>
        <v>0.67525773195876293</v>
      </c>
      <c r="D36" s="135">
        <v>22</v>
      </c>
      <c r="E36" s="118">
        <f t="shared" si="1"/>
        <v>0.55000000000000004</v>
      </c>
      <c r="F36" s="122">
        <v>27</v>
      </c>
      <c r="G36" s="118">
        <f t="shared" si="2"/>
        <v>0.67500000000000004</v>
      </c>
      <c r="H36" s="149" t="str">
        <f>IF(ISERROR(VLOOKUP(A36,PótZH!$A$4:$F$12,6,0)),"",VLOOKUP(A36,PótZH!$A$4:$F$12,6,0))</f>
        <v/>
      </c>
      <c r="I36" s="118" t="str">
        <f t="shared" si="3"/>
        <v/>
      </c>
      <c r="J36" s="122">
        <v>30</v>
      </c>
      <c r="K36" s="118">
        <f t="shared" si="4"/>
        <v>0.75</v>
      </c>
      <c r="L36" s="152">
        <f t="shared" si="6"/>
        <v>79</v>
      </c>
      <c r="M36" s="106">
        <f t="shared" si="5"/>
        <v>0.65833333333333333</v>
      </c>
      <c r="N36" s="134">
        <f t="shared" si="7"/>
        <v>3</v>
      </c>
    </row>
    <row r="37" spans="1:14" x14ac:dyDescent="0.25">
      <c r="A37" s="117" t="s">
        <v>36</v>
      </c>
      <c r="B37" s="127">
        <v>72.5</v>
      </c>
      <c r="C37" s="125">
        <f t="shared" si="0"/>
        <v>0.74742268041237114</v>
      </c>
      <c r="D37" s="135">
        <v>13.5</v>
      </c>
      <c r="E37" s="118">
        <f t="shared" si="1"/>
        <v>0.33750000000000002</v>
      </c>
      <c r="F37" s="122">
        <v>18</v>
      </c>
      <c r="G37" s="118">
        <f t="shared" si="2"/>
        <v>0.45</v>
      </c>
      <c r="H37" s="149" t="str">
        <f>IF(ISERROR(VLOOKUP(A37,PótZH!$A$4:$F$12,6,0)),"",VLOOKUP(A37,PótZH!$A$4:$F$12,6,0))</f>
        <v/>
      </c>
      <c r="I37" s="118" t="str">
        <f t="shared" si="3"/>
        <v/>
      </c>
      <c r="J37" s="122">
        <v>40</v>
      </c>
      <c r="K37" s="118">
        <f t="shared" si="4"/>
        <v>1</v>
      </c>
      <c r="L37" s="152">
        <f t="shared" si="6"/>
        <v>71.5</v>
      </c>
      <c r="M37" s="106">
        <f t="shared" si="5"/>
        <v>0.59583333333333333</v>
      </c>
      <c r="N37" s="134">
        <f t="shared" si="7"/>
        <v>3</v>
      </c>
    </row>
    <row r="38" spans="1:14" x14ac:dyDescent="0.25">
      <c r="A38" s="117" t="s">
        <v>37</v>
      </c>
      <c r="B38" s="127">
        <v>81</v>
      </c>
      <c r="C38" s="125">
        <f t="shared" si="0"/>
        <v>0.83505154639175261</v>
      </c>
      <c r="D38" s="135">
        <v>20</v>
      </c>
      <c r="E38" s="118">
        <f t="shared" si="1"/>
        <v>0.5</v>
      </c>
      <c r="F38" s="122">
        <v>27</v>
      </c>
      <c r="G38" s="118">
        <f t="shared" si="2"/>
        <v>0.67500000000000004</v>
      </c>
      <c r="H38" s="149" t="str">
        <f>IF(ISERROR(VLOOKUP(A38,PótZH!$A$4:$F$12,6,0)),"",VLOOKUP(A38,PótZH!$A$4:$F$12,6,0))</f>
        <v/>
      </c>
      <c r="I38" s="118" t="str">
        <f t="shared" si="3"/>
        <v/>
      </c>
      <c r="J38" s="122">
        <v>42</v>
      </c>
      <c r="K38" s="118">
        <f t="shared" si="4"/>
        <v>1.05</v>
      </c>
      <c r="L38" s="152">
        <f t="shared" si="6"/>
        <v>89</v>
      </c>
      <c r="M38" s="106">
        <f t="shared" si="5"/>
        <v>0.7416666666666667</v>
      </c>
      <c r="N38" s="134">
        <f t="shared" si="7"/>
        <v>4</v>
      </c>
    </row>
    <row r="39" spans="1:14" x14ac:dyDescent="0.25">
      <c r="A39" s="117" t="s">
        <v>38</v>
      </c>
      <c r="B39" s="127">
        <v>70.5</v>
      </c>
      <c r="C39" s="125">
        <f t="shared" si="0"/>
        <v>0.72680412371134018</v>
      </c>
      <c r="D39" s="135">
        <v>17</v>
      </c>
      <c r="E39" s="118">
        <f t="shared" si="1"/>
        <v>0.42499999999999999</v>
      </c>
      <c r="F39" s="122">
        <v>28</v>
      </c>
      <c r="G39" s="118">
        <f t="shared" si="2"/>
        <v>0.7</v>
      </c>
      <c r="H39" s="149" t="str">
        <f>IF(ISERROR(VLOOKUP(A39,PótZH!$A$4:$F$12,6,0)),"",VLOOKUP(A39,PótZH!$A$4:$F$12,6,0))</f>
        <v/>
      </c>
      <c r="I39" s="118" t="str">
        <f t="shared" si="3"/>
        <v/>
      </c>
      <c r="J39" s="122">
        <v>42</v>
      </c>
      <c r="K39" s="118">
        <f t="shared" si="4"/>
        <v>1.05</v>
      </c>
      <c r="L39" s="152">
        <f t="shared" si="6"/>
        <v>87</v>
      </c>
      <c r="M39" s="106">
        <f t="shared" si="5"/>
        <v>0.72499999999999998</v>
      </c>
      <c r="N39" s="134">
        <f t="shared" si="7"/>
        <v>4</v>
      </c>
    </row>
    <row r="40" spans="1:14" x14ac:dyDescent="0.25">
      <c r="A40" s="117" t="s">
        <v>39</v>
      </c>
      <c r="B40" s="127">
        <v>103.5</v>
      </c>
      <c r="C40" s="125">
        <f t="shared" si="0"/>
        <v>1.0670103092783505</v>
      </c>
      <c r="D40" s="135">
        <v>34.5</v>
      </c>
      <c r="E40" s="118">
        <f t="shared" si="1"/>
        <v>0.86250000000000004</v>
      </c>
      <c r="F40" s="122">
        <v>33</v>
      </c>
      <c r="G40" s="118">
        <f t="shared" si="2"/>
        <v>0.82499999999999996</v>
      </c>
      <c r="H40" s="149" t="str">
        <f>IF(ISERROR(VLOOKUP(A40,PótZH!$A$4:$F$12,6,0)),"",VLOOKUP(A40,PótZH!$A$4:$F$12,6,0))</f>
        <v/>
      </c>
      <c r="I40" s="118" t="str">
        <f t="shared" si="3"/>
        <v/>
      </c>
      <c r="J40" s="122">
        <v>43</v>
      </c>
      <c r="K40" s="118">
        <f t="shared" si="4"/>
        <v>1.075</v>
      </c>
      <c r="L40" s="152">
        <f t="shared" si="6"/>
        <v>110.5</v>
      </c>
      <c r="M40" s="106">
        <f t="shared" si="5"/>
        <v>0.92083333333333328</v>
      </c>
      <c r="N40" s="134">
        <f t="shared" si="7"/>
        <v>5</v>
      </c>
    </row>
    <row r="41" spans="1:14" x14ac:dyDescent="0.25">
      <c r="A41" s="117" t="s">
        <v>40</v>
      </c>
      <c r="B41" s="127">
        <v>80</v>
      </c>
      <c r="C41" s="125">
        <f t="shared" si="0"/>
        <v>0.82474226804123707</v>
      </c>
      <c r="D41" s="135">
        <v>13</v>
      </c>
      <c r="E41" s="118">
        <f t="shared" si="1"/>
        <v>0.32500000000000001</v>
      </c>
      <c r="F41" s="122">
        <v>29</v>
      </c>
      <c r="G41" s="118">
        <f t="shared" si="2"/>
        <v>0.72499999999999998</v>
      </c>
      <c r="H41" s="149" t="str">
        <f>IF(ISERROR(VLOOKUP(A41,PótZH!$A$4:$F$12,6,0)),"",VLOOKUP(A41,PótZH!$A$4:$F$12,6,0))</f>
        <v/>
      </c>
      <c r="I41" s="118" t="str">
        <f t="shared" si="3"/>
        <v/>
      </c>
      <c r="J41" s="122">
        <v>40</v>
      </c>
      <c r="K41" s="118">
        <f t="shared" si="4"/>
        <v>1</v>
      </c>
      <c r="L41" s="152">
        <f t="shared" si="6"/>
        <v>82</v>
      </c>
      <c r="M41" s="106">
        <f t="shared" si="5"/>
        <v>0.68333333333333335</v>
      </c>
      <c r="N41" s="134">
        <f t="shared" si="7"/>
        <v>3</v>
      </c>
    </row>
    <row r="42" spans="1:14" x14ac:dyDescent="0.25">
      <c r="A42" s="117" t="s">
        <v>41</v>
      </c>
      <c r="B42" s="127">
        <v>81</v>
      </c>
      <c r="C42" s="125">
        <f t="shared" si="0"/>
        <v>0.83505154639175261</v>
      </c>
      <c r="D42" s="135">
        <v>15</v>
      </c>
      <c r="E42" s="118">
        <f t="shared" si="1"/>
        <v>0.375</v>
      </c>
      <c r="F42" s="122">
        <v>31</v>
      </c>
      <c r="G42" s="118">
        <f t="shared" si="2"/>
        <v>0.77500000000000002</v>
      </c>
      <c r="H42" s="149" t="str">
        <f>IF(ISERROR(VLOOKUP(A42,PótZH!$A$4:$F$12,6,0)),"",VLOOKUP(A42,PótZH!$A$4:$F$12,6,0))</f>
        <v/>
      </c>
      <c r="I42" s="118" t="str">
        <f t="shared" si="3"/>
        <v/>
      </c>
      <c r="J42" s="122">
        <v>42</v>
      </c>
      <c r="K42" s="118">
        <f t="shared" si="4"/>
        <v>1.05</v>
      </c>
      <c r="L42" s="152">
        <f t="shared" si="6"/>
        <v>88</v>
      </c>
      <c r="M42" s="106">
        <f t="shared" si="5"/>
        <v>0.73333333333333328</v>
      </c>
      <c r="N42" s="134">
        <f t="shared" si="7"/>
        <v>4</v>
      </c>
    </row>
    <row r="43" spans="1:14" x14ac:dyDescent="0.25">
      <c r="A43" s="117" t="s">
        <v>42</v>
      </c>
      <c r="B43" s="136">
        <v>61.5</v>
      </c>
      <c r="C43" s="125">
        <f t="shared" si="0"/>
        <v>0.634020618556701</v>
      </c>
      <c r="D43" s="135">
        <v>0</v>
      </c>
      <c r="E43" s="118">
        <f t="shared" si="1"/>
        <v>0</v>
      </c>
      <c r="F43" s="122">
        <v>24</v>
      </c>
      <c r="G43" s="118">
        <f t="shared" si="2"/>
        <v>0.6</v>
      </c>
      <c r="H43" s="149">
        <f>IF(ISERROR(VLOOKUP(A43,PótZH!$A$4:$F$12,6,0)),"",VLOOKUP(A43,PótZH!$A$4:$F$12,6,0))</f>
        <v>23</v>
      </c>
      <c r="I43" s="118">
        <f t="shared" si="3"/>
        <v>0.57499999999999996</v>
      </c>
      <c r="J43" s="122">
        <v>37</v>
      </c>
      <c r="K43" s="118">
        <f t="shared" si="4"/>
        <v>0.92500000000000004</v>
      </c>
      <c r="L43" s="152">
        <f t="shared" si="6"/>
        <v>84</v>
      </c>
      <c r="M43" s="106">
        <f t="shared" si="5"/>
        <v>0.7</v>
      </c>
      <c r="N43" s="134">
        <f t="shared" si="7"/>
        <v>4</v>
      </c>
    </row>
    <row r="44" spans="1:14" x14ac:dyDescent="0.25">
      <c r="A44" s="117" t="s">
        <v>43</v>
      </c>
      <c r="B44" s="127">
        <v>72.5</v>
      </c>
      <c r="C44" s="125">
        <f t="shared" si="0"/>
        <v>0.74742268041237114</v>
      </c>
      <c r="D44" s="135">
        <v>18.5</v>
      </c>
      <c r="E44" s="118">
        <f t="shared" si="1"/>
        <v>0.46250000000000002</v>
      </c>
      <c r="F44" s="122">
        <v>26</v>
      </c>
      <c r="G44" s="118">
        <f t="shared" si="2"/>
        <v>0.65</v>
      </c>
      <c r="H44" s="149" t="str">
        <f>IF(ISERROR(VLOOKUP(A44,PótZH!$A$4:$F$12,6,0)),"",VLOOKUP(A44,PótZH!$A$4:$F$12,6,0))</f>
        <v/>
      </c>
      <c r="I44" s="118" t="str">
        <f t="shared" si="3"/>
        <v/>
      </c>
      <c r="J44" s="122">
        <v>35</v>
      </c>
      <c r="K44" s="118">
        <f t="shared" si="4"/>
        <v>0.875</v>
      </c>
      <c r="L44" s="152">
        <f t="shared" si="6"/>
        <v>79.5</v>
      </c>
      <c r="M44" s="106">
        <f t="shared" si="5"/>
        <v>0.66249999999999998</v>
      </c>
      <c r="N44" s="134">
        <f t="shared" si="7"/>
        <v>3</v>
      </c>
    </row>
    <row r="45" spans="1:14" x14ac:dyDescent="0.25">
      <c r="A45" s="117" t="s">
        <v>44</v>
      </c>
      <c r="B45" s="127">
        <v>64.5</v>
      </c>
      <c r="C45" s="125">
        <f t="shared" si="0"/>
        <v>0.66494845360824739</v>
      </c>
      <c r="D45" s="135">
        <v>22</v>
      </c>
      <c r="E45" s="118">
        <f t="shared" si="1"/>
        <v>0.55000000000000004</v>
      </c>
      <c r="F45" s="122">
        <v>28</v>
      </c>
      <c r="G45" s="118">
        <f t="shared" si="2"/>
        <v>0.7</v>
      </c>
      <c r="H45" s="149" t="str">
        <f>IF(ISERROR(VLOOKUP(A45,PótZH!$A$4:$F$12,6,0)),"",VLOOKUP(A45,PótZH!$A$4:$F$12,6,0))</f>
        <v/>
      </c>
      <c r="I45" s="118" t="str">
        <f t="shared" si="3"/>
        <v/>
      </c>
      <c r="J45" s="122">
        <v>34</v>
      </c>
      <c r="K45" s="118">
        <f t="shared" si="4"/>
        <v>0.85</v>
      </c>
      <c r="L45" s="152">
        <f t="shared" si="6"/>
        <v>84</v>
      </c>
      <c r="M45" s="106">
        <f t="shared" si="5"/>
        <v>0.7</v>
      </c>
      <c r="N45" s="134">
        <f t="shared" si="7"/>
        <v>4</v>
      </c>
    </row>
    <row r="46" spans="1:14" x14ac:dyDescent="0.25">
      <c r="A46" s="117" t="s">
        <v>45</v>
      </c>
      <c r="B46" s="127">
        <v>80</v>
      </c>
      <c r="C46" s="125">
        <f t="shared" si="0"/>
        <v>0.82474226804123707</v>
      </c>
      <c r="D46" s="135">
        <v>10</v>
      </c>
      <c r="E46" s="118">
        <f t="shared" si="1"/>
        <v>0.25</v>
      </c>
      <c r="F46" s="122">
        <v>21</v>
      </c>
      <c r="G46" s="118">
        <f t="shared" si="2"/>
        <v>0.52500000000000002</v>
      </c>
      <c r="H46" s="149" t="str">
        <f>IF(ISERROR(VLOOKUP(A46,PótZH!$A$4:$F$12,6,0)),"",VLOOKUP(A46,PótZH!$A$4:$F$12,6,0))</f>
        <v/>
      </c>
      <c r="I46" s="118" t="str">
        <f t="shared" si="3"/>
        <v/>
      </c>
      <c r="J46" s="122">
        <v>28</v>
      </c>
      <c r="K46" s="118">
        <f t="shared" si="4"/>
        <v>0.7</v>
      </c>
      <c r="L46" s="152">
        <f t="shared" si="6"/>
        <v>59</v>
      </c>
      <c r="M46" s="106">
        <f t="shared" si="5"/>
        <v>0.49166666666666664</v>
      </c>
      <c r="N46" s="134" t="str">
        <f t="shared" si="7"/>
        <v>-</v>
      </c>
    </row>
    <row r="47" spans="1:14" x14ac:dyDescent="0.25">
      <c r="A47" s="117" t="s">
        <v>46</v>
      </c>
      <c r="B47" s="127">
        <v>90.5</v>
      </c>
      <c r="C47" s="125">
        <f t="shared" si="0"/>
        <v>0.9329896907216495</v>
      </c>
      <c r="D47" s="135">
        <v>12.5</v>
      </c>
      <c r="E47" s="118">
        <f t="shared" si="1"/>
        <v>0.3125</v>
      </c>
      <c r="F47" s="122">
        <v>28</v>
      </c>
      <c r="G47" s="118">
        <f t="shared" si="2"/>
        <v>0.7</v>
      </c>
      <c r="H47" s="149" t="str">
        <f>IF(ISERROR(VLOOKUP(A47,PótZH!$A$4:$F$12,6,0)),"",VLOOKUP(A47,PótZH!$A$4:$F$12,6,0))</f>
        <v/>
      </c>
      <c r="I47" s="118" t="str">
        <f t="shared" si="3"/>
        <v/>
      </c>
      <c r="J47" s="122">
        <v>34</v>
      </c>
      <c r="K47" s="118">
        <f t="shared" si="4"/>
        <v>0.85</v>
      </c>
      <c r="L47" s="152">
        <f t="shared" si="6"/>
        <v>74.5</v>
      </c>
      <c r="M47" s="106">
        <f t="shared" si="5"/>
        <v>0.62083333333333335</v>
      </c>
      <c r="N47" s="134">
        <f t="shared" si="7"/>
        <v>3</v>
      </c>
    </row>
    <row r="48" spans="1:14" x14ac:dyDescent="0.25">
      <c r="A48" s="117" t="s">
        <v>47</v>
      </c>
      <c r="B48" s="127">
        <v>67</v>
      </c>
      <c r="C48" s="125">
        <f t="shared" si="0"/>
        <v>0.69072164948453607</v>
      </c>
      <c r="D48" s="135">
        <v>20.5</v>
      </c>
      <c r="E48" s="118">
        <f t="shared" si="1"/>
        <v>0.51249999999999996</v>
      </c>
      <c r="F48" s="122">
        <v>23</v>
      </c>
      <c r="G48" s="118">
        <f t="shared" si="2"/>
        <v>0.57499999999999996</v>
      </c>
      <c r="H48" s="149" t="str">
        <f>IF(ISERROR(VLOOKUP(A48,PótZH!$A$4:$F$12,6,0)),"",VLOOKUP(A48,PótZH!$A$4:$F$12,6,0))</f>
        <v/>
      </c>
      <c r="I48" s="118" t="str">
        <f t="shared" si="3"/>
        <v/>
      </c>
      <c r="J48" s="132">
        <v>31</v>
      </c>
      <c r="K48" s="118">
        <f t="shared" si="4"/>
        <v>0.77500000000000002</v>
      </c>
      <c r="L48" s="152">
        <f t="shared" si="6"/>
        <v>74.5</v>
      </c>
      <c r="M48" s="106">
        <f t="shared" si="5"/>
        <v>0.62083333333333335</v>
      </c>
      <c r="N48" s="134">
        <f t="shared" si="7"/>
        <v>3</v>
      </c>
    </row>
    <row r="49" spans="1:14" x14ac:dyDescent="0.25">
      <c r="A49" s="117" t="s">
        <v>48</v>
      </c>
      <c r="B49" s="127">
        <v>98</v>
      </c>
      <c r="C49" s="125">
        <f t="shared" si="0"/>
        <v>1.0103092783505154</v>
      </c>
      <c r="D49" s="135">
        <v>44</v>
      </c>
      <c r="E49" s="118">
        <f t="shared" si="1"/>
        <v>1.1000000000000001</v>
      </c>
      <c r="F49" s="122">
        <v>38</v>
      </c>
      <c r="G49" s="118">
        <f t="shared" si="2"/>
        <v>0.95</v>
      </c>
      <c r="H49" s="149" t="str">
        <f>IF(ISERROR(VLOOKUP(A49,PótZH!$A$4:$F$12,6,0)),"",VLOOKUP(A49,PótZH!$A$4:$F$12,6,0))</f>
        <v/>
      </c>
      <c r="I49" s="118" t="str">
        <f t="shared" si="3"/>
        <v/>
      </c>
      <c r="J49" s="122">
        <v>42</v>
      </c>
      <c r="K49" s="118">
        <f t="shared" si="4"/>
        <v>1.05</v>
      </c>
      <c r="L49" s="152">
        <f t="shared" si="6"/>
        <v>124</v>
      </c>
      <c r="M49" s="106">
        <f t="shared" si="5"/>
        <v>1.0333333333333334</v>
      </c>
      <c r="N49" s="134">
        <f t="shared" si="7"/>
        <v>5</v>
      </c>
    </row>
    <row r="50" spans="1:14" x14ac:dyDescent="0.25">
      <c r="A50" s="117" t="s">
        <v>49</v>
      </c>
      <c r="B50" s="127">
        <v>81</v>
      </c>
      <c r="C50" s="125">
        <f t="shared" si="0"/>
        <v>0.83505154639175261</v>
      </c>
      <c r="D50" s="135">
        <v>8.5</v>
      </c>
      <c r="E50" s="118">
        <f t="shared" si="1"/>
        <v>0.21249999999999999</v>
      </c>
      <c r="F50" s="122">
        <v>23</v>
      </c>
      <c r="G50" s="118">
        <f t="shared" si="2"/>
        <v>0.57499999999999996</v>
      </c>
      <c r="H50" s="149" t="str">
        <f>IF(ISERROR(VLOOKUP(A50,PótZH!$A$4:$F$12,6,0)),"",VLOOKUP(A50,PótZH!$A$4:$F$12,6,0))</f>
        <v/>
      </c>
      <c r="I50" s="118" t="str">
        <f t="shared" si="3"/>
        <v/>
      </c>
      <c r="J50" s="122">
        <v>42</v>
      </c>
      <c r="K50" s="118">
        <f t="shared" si="4"/>
        <v>1.05</v>
      </c>
      <c r="L50" s="152">
        <f t="shared" si="6"/>
        <v>73.5</v>
      </c>
      <c r="M50" s="106">
        <f t="shared" si="5"/>
        <v>0.61250000000000004</v>
      </c>
      <c r="N50" s="134">
        <f t="shared" si="7"/>
        <v>3</v>
      </c>
    </row>
    <row r="51" spans="1:14" x14ac:dyDescent="0.25">
      <c r="A51" s="117" t="s">
        <v>50</v>
      </c>
      <c r="B51" s="127">
        <v>52.5</v>
      </c>
      <c r="C51" s="125">
        <f t="shared" si="0"/>
        <v>0.54123711340206182</v>
      </c>
      <c r="D51" s="135">
        <v>19.5</v>
      </c>
      <c r="E51" s="118">
        <f t="shared" si="1"/>
        <v>0.48749999999999999</v>
      </c>
      <c r="F51" s="122">
        <v>15</v>
      </c>
      <c r="G51" s="118">
        <f t="shared" si="2"/>
        <v>0.375</v>
      </c>
      <c r="H51" s="149" t="str">
        <f>IF(ISERROR(VLOOKUP(A51,PótZH!$A$4:$F$12,6,0)),"",VLOOKUP(A51,PótZH!$A$4:$F$12,6,0))</f>
        <v/>
      </c>
      <c r="I51" s="118" t="str">
        <f t="shared" si="3"/>
        <v/>
      </c>
      <c r="J51" s="122">
        <v>35</v>
      </c>
      <c r="K51" s="118">
        <f t="shared" si="4"/>
        <v>0.875</v>
      </c>
      <c r="L51" s="152">
        <f t="shared" si="6"/>
        <v>69.5</v>
      </c>
      <c r="M51" s="106">
        <f t="shared" si="5"/>
        <v>0.57916666666666672</v>
      </c>
      <c r="N51" s="134">
        <f t="shared" si="7"/>
        <v>3</v>
      </c>
    </row>
    <row r="52" spans="1:14" x14ac:dyDescent="0.25">
      <c r="A52" s="117" t="s">
        <v>51</v>
      </c>
      <c r="B52" s="127">
        <v>95</v>
      </c>
      <c r="C52" s="125">
        <f t="shared" si="0"/>
        <v>0.97938144329896903</v>
      </c>
      <c r="D52" s="135">
        <v>34</v>
      </c>
      <c r="E52" s="118">
        <f t="shared" si="1"/>
        <v>0.85</v>
      </c>
      <c r="F52" s="122">
        <v>25</v>
      </c>
      <c r="G52" s="118">
        <f t="shared" si="2"/>
        <v>0.625</v>
      </c>
      <c r="H52" s="149" t="str">
        <f>IF(ISERROR(VLOOKUP(A52,PótZH!$A$4:$F$12,6,0)),"",VLOOKUP(A52,PótZH!$A$4:$F$12,6,0))</f>
        <v/>
      </c>
      <c r="I52" s="118" t="str">
        <f t="shared" si="3"/>
        <v/>
      </c>
      <c r="J52" s="122">
        <v>37</v>
      </c>
      <c r="K52" s="118">
        <f t="shared" si="4"/>
        <v>0.92500000000000004</v>
      </c>
      <c r="L52" s="152">
        <f t="shared" si="6"/>
        <v>96</v>
      </c>
      <c r="M52" s="106">
        <f t="shared" si="5"/>
        <v>0.8</v>
      </c>
      <c r="N52" s="134">
        <f t="shared" si="7"/>
        <v>4</v>
      </c>
    </row>
    <row r="53" spans="1:14" x14ac:dyDescent="0.25">
      <c r="A53" s="117" t="s">
        <v>52</v>
      </c>
      <c r="B53" s="127">
        <v>61</v>
      </c>
      <c r="C53" s="125">
        <f t="shared" si="0"/>
        <v>0.62886597938144329</v>
      </c>
      <c r="D53" s="135">
        <v>13.5</v>
      </c>
      <c r="E53" s="118">
        <f t="shared" si="1"/>
        <v>0.33750000000000002</v>
      </c>
      <c r="F53" s="122">
        <v>23</v>
      </c>
      <c r="G53" s="118">
        <f t="shared" si="2"/>
        <v>0.57499999999999996</v>
      </c>
      <c r="H53" s="149" t="str">
        <f>IF(ISERROR(VLOOKUP(A53,PótZH!$A$4:$F$12,6,0)),"",VLOOKUP(A53,PótZH!$A$4:$F$12,6,0))</f>
        <v/>
      </c>
      <c r="I53" s="118" t="str">
        <f t="shared" si="3"/>
        <v/>
      </c>
      <c r="J53" s="122">
        <v>39</v>
      </c>
      <c r="K53" s="118">
        <f t="shared" si="4"/>
        <v>0.97499999999999998</v>
      </c>
      <c r="L53" s="152">
        <f t="shared" si="6"/>
        <v>75.5</v>
      </c>
      <c r="M53" s="106">
        <f t="shared" si="5"/>
        <v>0.62916666666666665</v>
      </c>
      <c r="N53" s="134">
        <f t="shared" si="7"/>
        <v>3</v>
      </c>
    </row>
    <row r="54" spans="1:14" x14ac:dyDescent="0.25">
      <c r="A54" s="117" t="s">
        <v>53</v>
      </c>
      <c r="B54" s="127">
        <v>92</v>
      </c>
      <c r="C54" s="125">
        <f t="shared" si="0"/>
        <v>0.94845360824742264</v>
      </c>
      <c r="D54" s="135">
        <v>35.5</v>
      </c>
      <c r="E54" s="118">
        <f t="shared" si="1"/>
        <v>0.88749999999999996</v>
      </c>
      <c r="F54" s="122">
        <v>33</v>
      </c>
      <c r="G54" s="118">
        <f t="shared" si="2"/>
        <v>0.82499999999999996</v>
      </c>
      <c r="H54" s="149" t="str">
        <f>IF(ISERROR(VLOOKUP(A54,PótZH!$A$4:$F$12,6,0)),"",VLOOKUP(A54,PótZH!$A$4:$F$12,6,0))</f>
        <v/>
      </c>
      <c r="I54" s="118" t="str">
        <f t="shared" si="3"/>
        <v/>
      </c>
      <c r="J54" s="122">
        <v>40</v>
      </c>
      <c r="K54" s="118">
        <f t="shared" si="4"/>
        <v>1</v>
      </c>
      <c r="L54" s="152">
        <f t="shared" si="6"/>
        <v>108.5</v>
      </c>
      <c r="M54" s="106">
        <f t="shared" si="5"/>
        <v>0.90416666666666667</v>
      </c>
      <c r="N54" s="134">
        <f t="shared" si="7"/>
        <v>5</v>
      </c>
    </row>
    <row r="55" spans="1:14" x14ac:dyDescent="0.25">
      <c r="A55" s="117" t="s">
        <v>54</v>
      </c>
      <c r="B55" s="127">
        <v>57</v>
      </c>
      <c r="C55" s="125">
        <f t="shared" si="0"/>
        <v>0.58762886597938147</v>
      </c>
      <c r="D55" s="135">
        <v>21</v>
      </c>
      <c r="E55" s="118">
        <f t="shared" si="1"/>
        <v>0.52500000000000002</v>
      </c>
      <c r="F55" s="122">
        <v>35</v>
      </c>
      <c r="G55" s="118">
        <f t="shared" si="2"/>
        <v>0.875</v>
      </c>
      <c r="H55" s="149" t="str">
        <f>IF(ISERROR(VLOOKUP(A55,PótZH!$A$4:$F$12,6,0)),"",VLOOKUP(A55,PótZH!$A$4:$F$12,6,0))</f>
        <v/>
      </c>
      <c r="I55" s="118" t="str">
        <f t="shared" si="3"/>
        <v/>
      </c>
      <c r="J55" s="122">
        <v>36</v>
      </c>
      <c r="K55" s="118">
        <f t="shared" si="4"/>
        <v>0.9</v>
      </c>
      <c r="L55" s="152">
        <f t="shared" si="6"/>
        <v>92</v>
      </c>
      <c r="M55" s="106">
        <f t="shared" si="5"/>
        <v>0.76666666666666672</v>
      </c>
      <c r="N55" s="134">
        <f t="shared" si="7"/>
        <v>4</v>
      </c>
    </row>
    <row r="56" spans="1:14" x14ac:dyDescent="0.25">
      <c r="A56" s="117" t="s">
        <v>55</v>
      </c>
      <c r="B56" s="127">
        <v>86</v>
      </c>
      <c r="C56" s="125">
        <f t="shared" si="0"/>
        <v>0.88659793814432986</v>
      </c>
      <c r="D56" s="135">
        <v>23</v>
      </c>
      <c r="E56" s="118">
        <f t="shared" si="1"/>
        <v>0.57499999999999996</v>
      </c>
      <c r="F56" s="122">
        <v>33</v>
      </c>
      <c r="G56" s="118">
        <f t="shared" si="2"/>
        <v>0.82499999999999996</v>
      </c>
      <c r="H56" s="149">
        <f>IF(ISERROR(VLOOKUP(A56,PótZH!$A$4:$F$12,6,0)),"",VLOOKUP(A56,PótZH!$A$4:$F$12,6,0))</f>
        <v>38</v>
      </c>
      <c r="I56" s="118">
        <f t="shared" si="3"/>
        <v>0.95</v>
      </c>
      <c r="J56" s="122">
        <v>40</v>
      </c>
      <c r="K56" s="118">
        <f t="shared" si="4"/>
        <v>1</v>
      </c>
      <c r="L56" s="152">
        <f t="shared" si="6"/>
        <v>111</v>
      </c>
      <c r="M56" s="106">
        <f t="shared" si="5"/>
        <v>0.92500000000000004</v>
      </c>
      <c r="N56" s="134">
        <f t="shared" si="7"/>
        <v>5</v>
      </c>
    </row>
    <row r="57" spans="1:14" x14ac:dyDescent="0.25">
      <c r="A57" s="117" t="s">
        <v>56</v>
      </c>
      <c r="B57" s="127">
        <v>66.5</v>
      </c>
      <c r="C57" s="125">
        <f t="shared" si="0"/>
        <v>0.68556701030927836</v>
      </c>
      <c r="D57" s="135">
        <v>17</v>
      </c>
      <c r="E57" s="118">
        <f t="shared" si="1"/>
        <v>0.42499999999999999</v>
      </c>
      <c r="F57" s="122">
        <v>26</v>
      </c>
      <c r="G57" s="118">
        <f t="shared" si="2"/>
        <v>0.65</v>
      </c>
      <c r="H57" s="149">
        <f>IF(ISERROR(VLOOKUP(A57,PótZH!$A$4:$F$12,6,0)),"",VLOOKUP(A57,PótZH!$A$4:$F$12,6,0))</f>
        <v>22</v>
      </c>
      <c r="I57" s="118">
        <f t="shared" si="3"/>
        <v>0.55000000000000004</v>
      </c>
      <c r="J57" s="122">
        <v>39</v>
      </c>
      <c r="K57" s="118">
        <f t="shared" si="4"/>
        <v>0.97499999999999998</v>
      </c>
      <c r="L57" s="152">
        <f t="shared" si="6"/>
        <v>87</v>
      </c>
      <c r="M57" s="106">
        <f t="shared" si="5"/>
        <v>0.72499999999999998</v>
      </c>
      <c r="N57" s="134">
        <f t="shared" si="7"/>
        <v>4</v>
      </c>
    </row>
    <row r="58" spans="1:14" ht="15.75" thickBot="1" x14ac:dyDescent="0.3">
      <c r="A58" s="112" t="s">
        <v>57</v>
      </c>
      <c r="B58" s="113">
        <v>93.5</v>
      </c>
      <c r="C58" s="124">
        <f t="shared" si="0"/>
        <v>0.96391752577319589</v>
      </c>
      <c r="D58" s="114">
        <v>30.5</v>
      </c>
      <c r="E58" s="115">
        <f t="shared" si="1"/>
        <v>0.76249999999999996</v>
      </c>
      <c r="F58" s="116">
        <v>33</v>
      </c>
      <c r="G58" s="115">
        <f t="shared" si="2"/>
        <v>0.82499999999999996</v>
      </c>
      <c r="H58" s="150" t="str">
        <f>IF(ISERROR(VLOOKUP(A58,PótZH!$A$4:$F$12,6,0)),"",VLOOKUP(A58,PótZH!$A$4:$F$12,6,0))</f>
        <v/>
      </c>
      <c r="I58" s="115" t="str">
        <f t="shared" si="3"/>
        <v/>
      </c>
      <c r="J58" s="116">
        <v>37</v>
      </c>
      <c r="K58" s="115">
        <f t="shared" si="4"/>
        <v>0.92500000000000004</v>
      </c>
      <c r="L58" s="153">
        <f t="shared" si="6"/>
        <v>100.5</v>
      </c>
      <c r="M58" s="105">
        <f t="shared" si="5"/>
        <v>0.83750000000000002</v>
      </c>
      <c r="N58" s="133">
        <f t="shared" si="7"/>
        <v>4</v>
      </c>
    </row>
  </sheetData>
  <mergeCells count="6">
    <mergeCell ref="B1:C1"/>
    <mergeCell ref="D1:E1"/>
    <mergeCell ref="F1:G1"/>
    <mergeCell ref="J1:K1"/>
    <mergeCell ref="L1:M1"/>
    <mergeCell ref="H1:I1"/>
  </mergeCells>
  <conditionalFormatting sqref="N4:N58">
    <cfRule type="cellIs" dxfId="2" priority="2" operator="equal">
      <formula>3</formula>
    </cfRule>
    <cfRule type="cellIs" dxfId="1" priority="3" operator="equal">
      <formula>4</formula>
    </cfRule>
    <cfRule type="cellIs" dxfId="0" priority="4" operator="equal">
      <formula>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23" customWidth="1"/>
    <col min="11" max="11" width="12.7109375" customWidth="1"/>
    <col min="12" max="12" width="11.85546875" customWidth="1"/>
    <col min="13" max="13" width="9.85546875" customWidth="1"/>
    <col min="14" max="14" width="11" customWidth="1"/>
    <col min="15" max="15" width="10.28515625" customWidth="1"/>
  </cols>
  <sheetData>
    <row r="1" spans="1:17" ht="15.75" thickBot="1" x14ac:dyDescent="0.3">
      <c r="A1" s="8" t="s">
        <v>0</v>
      </c>
      <c r="B1" s="20" t="s">
        <v>64</v>
      </c>
      <c r="C1" s="9" t="s">
        <v>65</v>
      </c>
      <c r="D1" s="9" t="s">
        <v>66</v>
      </c>
      <c r="E1" s="9" t="s">
        <v>67</v>
      </c>
      <c r="F1" s="9" t="s">
        <v>68</v>
      </c>
      <c r="G1" s="9" t="s">
        <v>69</v>
      </c>
      <c r="H1" s="9" t="s">
        <v>70</v>
      </c>
      <c r="I1" s="9" t="s">
        <v>71</v>
      </c>
      <c r="J1" s="9" t="s">
        <v>72</v>
      </c>
      <c r="K1" s="9" t="s">
        <v>73</v>
      </c>
      <c r="L1" s="9" t="s">
        <v>74</v>
      </c>
      <c r="M1" s="9" t="s">
        <v>75</v>
      </c>
      <c r="N1" s="9" t="s">
        <v>76</v>
      </c>
      <c r="O1" s="21" t="s">
        <v>77</v>
      </c>
      <c r="P1" s="23" t="s">
        <v>62</v>
      </c>
      <c r="Q1" s="17" t="s">
        <v>78</v>
      </c>
    </row>
    <row r="2" spans="1:17" x14ac:dyDescent="0.25">
      <c r="A2" s="14" t="s">
        <v>1</v>
      </c>
      <c r="B2" s="19">
        <v>5</v>
      </c>
      <c r="C2" s="3">
        <v>10</v>
      </c>
      <c r="D2" s="3">
        <v>10</v>
      </c>
      <c r="E2" s="3">
        <v>1</v>
      </c>
      <c r="F2" s="3">
        <v>10</v>
      </c>
      <c r="G2" s="3">
        <v>8</v>
      </c>
      <c r="H2" s="3">
        <v>12</v>
      </c>
      <c r="I2" s="3">
        <v>12</v>
      </c>
      <c r="J2" s="3">
        <v>10</v>
      </c>
      <c r="K2" s="3">
        <v>5</v>
      </c>
      <c r="L2" s="3">
        <v>8</v>
      </c>
      <c r="M2" s="3">
        <v>12</v>
      </c>
      <c r="N2" s="3">
        <v>15</v>
      </c>
      <c r="O2" s="22">
        <v>10</v>
      </c>
      <c r="P2" s="24">
        <f>SUM(B2:D2,F2:J2,L2:M2)</f>
        <v>97</v>
      </c>
      <c r="Q2" s="11">
        <f>P2/$P$2</f>
        <v>1</v>
      </c>
    </row>
    <row r="3" spans="1:17" ht="15.75" thickBot="1" x14ac:dyDescent="0.3">
      <c r="A3" s="6" t="s">
        <v>2</v>
      </c>
      <c r="B3" s="18">
        <f>AVERAGE(B4:B58)</f>
        <v>2.9803921568627452</v>
      </c>
      <c r="C3" s="7">
        <f t="shared" ref="C3:O3" si="0">AVERAGE(C4:C58)</f>
        <v>6.6603773584905657</v>
      </c>
      <c r="D3" s="7">
        <f t="shared" si="0"/>
        <v>9.4907407407407405</v>
      </c>
      <c r="E3" s="7">
        <f t="shared" si="0"/>
        <v>0.79629629629629628</v>
      </c>
      <c r="F3" s="7">
        <f t="shared" si="0"/>
        <v>7.9901960784313726</v>
      </c>
      <c r="G3" s="7">
        <f t="shared" si="0"/>
        <v>7.6538461538461542</v>
      </c>
      <c r="H3" s="7">
        <f t="shared" si="0"/>
        <v>10.317307692307692</v>
      </c>
      <c r="I3" s="7">
        <f t="shared" si="0"/>
        <v>10.092592592592593</v>
      </c>
      <c r="J3" s="7">
        <f t="shared" si="0"/>
        <v>7.9411764705882355</v>
      </c>
      <c r="K3" s="7">
        <f t="shared" si="0"/>
        <v>2.6666666666666665</v>
      </c>
      <c r="L3" s="7">
        <f t="shared" si="0"/>
        <v>4</v>
      </c>
      <c r="M3" s="7">
        <f t="shared" si="0"/>
        <v>10</v>
      </c>
      <c r="N3" s="7">
        <f t="shared" si="0"/>
        <v>5.5</v>
      </c>
      <c r="O3" s="7">
        <f t="shared" si="0"/>
        <v>7.375</v>
      </c>
      <c r="P3" s="24">
        <f>AVERAGE(P4:P58)</f>
        <v>77.718181818181819</v>
      </c>
      <c r="Q3" s="11">
        <f t="shared" ref="Q3:Q58" si="1">P3/$P$2</f>
        <v>0.80121836925960643</v>
      </c>
    </row>
    <row r="4" spans="1:17" x14ac:dyDescent="0.25">
      <c r="A4" s="5" t="s">
        <v>3</v>
      </c>
      <c r="B4" s="3">
        <v>4</v>
      </c>
      <c r="C4" s="3">
        <v>5</v>
      </c>
      <c r="D4" s="3">
        <v>9</v>
      </c>
      <c r="E4" s="3">
        <v>1</v>
      </c>
      <c r="F4" s="3">
        <v>9.5</v>
      </c>
      <c r="G4" s="15">
        <v>8</v>
      </c>
      <c r="H4" s="15">
        <v>12</v>
      </c>
      <c r="I4" s="15">
        <v>6</v>
      </c>
      <c r="J4" s="15">
        <v>10</v>
      </c>
      <c r="K4" s="15">
        <v>2.5</v>
      </c>
      <c r="L4" s="15">
        <v>4</v>
      </c>
      <c r="M4" s="15">
        <v>10</v>
      </c>
      <c r="N4" s="15">
        <v>0</v>
      </c>
      <c r="O4" s="15">
        <v>0</v>
      </c>
      <c r="P4" s="25">
        <f>SUM(B4:O4)</f>
        <v>81</v>
      </c>
      <c r="Q4" s="13">
        <f t="shared" si="1"/>
        <v>0.83505154639175261</v>
      </c>
    </row>
    <row r="5" spans="1:17" x14ac:dyDescent="0.25">
      <c r="A5" s="5" t="s">
        <v>4</v>
      </c>
      <c r="B5" s="3">
        <v>5</v>
      </c>
      <c r="C5" s="3">
        <v>6</v>
      </c>
      <c r="D5" s="3">
        <v>10</v>
      </c>
      <c r="E5" s="3">
        <v>1</v>
      </c>
      <c r="F5" s="3">
        <v>10</v>
      </c>
      <c r="G5" s="15">
        <v>8</v>
      </c>
      <c r="H5" s="15">
        <v>12</v>
      </c>
      <c r="I5" s="15">
        <v>12</v>
      </c>
      <c r="J5" s="15">
        <v>10</v>
      </c>
      <c r="K5" s="15" t="s">
        <v>63</v>
      </c>
      <c r="L5" s="15" t="s">
        <v>63</v>
      </c>
      <c r="M5" s="15" t="s">
        <v>63</v>
      </c>
      <c r="N5" s="15"/>
      <c r="O5" s="15"/>
      <c r="P5" s="24">
        <f t="shared" ref="P5:P58" si="2">SUM(B5:O5)</f>
        <v>74</v>
      </c>
      <c r="Q5" s="11">
        <f t="shared" si="1"/>
        <v>0.76288659793814428</v>
      </c>
    </row>
    <row r="6" spans="1:17" x14ac:dyDescent="0.25">
      <c r="A6" s="5" t="s">
        <v>5</v>
      </c>
      <c r="B6" s="3">
        <v>5</v>
      </c>
      <c r="C6" s="3">
        <v>6</v>
      </c>
      <c r="D6" s="3">
        <v>10</v>
      </c>
      <c r="E6" s="3">
        <v>1</v>
      </c>
      <c r="F6" s="3">
        <v>10</v>
      </c>
      <c r="G6" s="15">
        <v>8</v>
      </c>
      <c r="H6" s="15">
        <v>11</v>
      </c>
      <c r="I6" s="15">
        <v>11</v>
      </c>
      <c r="J6" s="15">
        <v>7</v>
      </c>
      <c r="K6" s="15" t="s">
        <v>63</v>
      </c>
      <c r="L6" s="15" t="s">
        <v>63</v>
      </c>
      <c r="M6" s="15">
        <v>12</v>
      </c>
      <c r="N6" s="15"/>
      <c r="O6" s="15"/>
      <c r="P6" s="24">
        <f t="shared" si="2"/>
        <v>81</v>
      </c>
      <c r="Q6" s="11">
        <f t="shared" si="1"/>
        <v>0.83505154639175261</v>
      </c>
    </row>
    <row r="7" spans="1:17" x14ac:dyDescent="0.25">
      <c r="A7" s="5" t="s">
        <v>6</v>
      </c>
      <c r="B7" s="3">
        <v>5</v>
      </c>
      <c r="C7" s="3">
        <v>8</v>
      </c>
      <c r="D7" s="3">
        <v>10</v>
      </c>
      <c r="E7" s="3">
        <v>1</v>
      </c>
      <c r="F7" s="3">
        <v>10</v>
      </c>
      <c r="G7" s="15">
        <v>8</v>
      </c>
      <c r="H7" s="15">
        <v>11</v>
      </c>
      <c r="I7" s="15">
        <v>12</v>
      </c>
      <c r="J7" s="15">
        <v>8</v>
      </c>
      <c r="K7" s="15">
        <v>2.5</v>
      </c>
      <c r="L7" s="15">
        <v>4</v>
      </c>
      <c r="M7" s="15">
        <v>10</v>
      </c>
      <c r="N7" s="15"/>
      <c r="O7" s="15"/>
      <c r="P7" s="24">
        <f t="shared" si="2"/>
        <v>89.5</v>
      </c>
      <c r="Q7" s="11">
        <f t="shared" si="1"/>
        <v>0.92268041237113407</v>
      </c>
    </row>
    <row r="8" spans="1:17" x14ac:dyDescent="0.25">
      <c r="A8" s="5" t="s">
        <v>7</v>
      </c>
      <c r="B8" s="3">
        <v>4</v>
      </c>
      <c r="C8" s="3">
        <v>5</v>
      </c>
      <c r="D8" s="3">
        <v>10</v>
      </c>
      <c r="E8" s="3">
        <v>1</v>
      </c>
      <c r="F8" s="3">
        <v>10</v>
      </c>
      <c r="G8" s="15">
        <v>8</v>
      </c>
      <c r="H8" s="15">
        <v>12</v>
      </c>
      <c r="I8" s="15">
        <v>11.5</v>
      </c>
      <c r="J8" s="15">
        <v>10</v>
      </c>
      <c r="K8" s="15">
        <v>2.5</v>
      </c>
      <c r="L8" s="15">
        <v>4</v>
      </c>
      <c r="M8" s="15">
        <v>10</v>
      </c>
      <c r="N8" s="15"/>
      <c r="O8" s="15"/>
      <c r="P8" s="24">
        <f t="shared" si="2"/>
        <v>88</v>
      </c>
      <c r="Q8" s="11">
        <f t="shared" si="1"/>
        <v>0.90721649484536082</v>
      </c>
    </row>
    <row r="9" spans="1:17" x14ac:dyDescent="0.25">
      <c r="A9" s="5" t="s">
        <v>8</v>
      </c>
      <c r="B9" s="3">
        <v>3</v>
      </c>
      <c r="C9" s="3">
        <v>7</v>
      </c>
      <c r="D9" s="3">
        <v>5</v>
      </c>
      <c r="E9" s="3">
        <v>0</v>
      </c>
      <c r="F9" s="3">
        <v>3</v>
      </c>
      <c r="G9" s="15">
        <v>8</v>
      </c>
      <c r="H9" s="15">
        <v>12</v>
      </c>
      <c r="I9" s="15">
        <v>11.5</v>
      </c>
      <c r="J9" s="15" t="s">
        <v>63</v>
      </c>
      <c r="K9" s="15" t="s">
        <v>63</v>
      </c>
      <c r="L9" s="15" t="s">
        <v>63</v>
      </c>
      <c r="M9" s="15" t="s">
        <v>63</v>
      </c>
      <c r="N9" s="15"/>
      <c r="O9" s="15"/>
      <c r="P9" s="24">
        <f t="shared" si="2"/>
        <v>49.5</v>
      </c>
      <c r="Q9" s="11">
        <f t="shared" si="1"/>
        <v>0.51030927835051543</v>
      </c>
    </row>
    <row r="10" spans="1:17" x14ac:dyDescent="0.25">
      <c r="A10" s="5" t="s">
        <v>9</v>
      </c>
      <c r="B10" s="3">
        <v>5</v>
      </c>
      <c r="C10" s="3">
        <v>8</v>
      </c>
      <c r="D10" s="3">
        <v>9</v>
      </c>
      <c r="E10" s="3">
        <v>0</v>
      </c>
      <c r="F10" s="3">
        <v>7</v>
      </c>
      <c r="G10" s="15">
        <v>8</v>
      </c>
      <c r="H10" s="15">
        <v>12</v>
      </c>
      <c r="I10" s="15">
        <v>12</v>
      </c>
      <c r="J10" s="15">
        <v>8</v>
      </c>
      <c r="K10" s="15">
        <v>2.5</v>
      </c>
      <c r="L10" s="15">
        <v>4</v>
      </c>
      <c r="M10" s="15">
        <v>10</v>
      </c>
      <c r="N10" s="15"/>
      <c r="O10" s="15"/>
      <c r="P10" s="24">
        <f t="shared" si="2"/>
        <v>85.5</v>
      </c>
      <c r="Q10" s="11">
        <f t="shared" si="1"/>
        <v>0.88144329896907214</v>
      </c>
    </row>
    <row r="11" spans="1:17" x14ac:dyDescent="0.25">
      <c r="A11" s="5" t="s">
        <v>10</v>
      </c>
      <c r="B11" s="3">
        <v>2</v>
      </c>
      <c r="C11" s="3">
        <v>4</v>
      </c>
      <c r="D11" s="3">
        <v>9</v>
      </c>
      <c r="E11" s="3">
        <v>0</v>
      </c>
      <c r="F11" s="3">
        <v>7</v>
      </c>
      <c r="G11" s="15">
        <v>8</v>
      </c>
      <c r="H11" s="15">
        <v>8</v>
      </c>
      <c r="I11" s="15">
        <v>8</v>
      </c>
      <c r="J11" s="15">
        <v>7</v>
      </c>
      <c r="K11" s="15">
        <v>2.5</v>
      </c>
      <c r="L11" s="15">
        <v>4</v>
      </c>
      <c r="M11" s="15">
        <v>10</v>
      </c>
      <c r="N11" s="15"/>
      <c r="O11" s="15"/>
      <c r="P11" s="24">
        <f t="shared" si="2"/>
        <v>69.5</v>
      </c>
      <c r="Q11" s="11">
        <f t="shared" si="1"/>
        <v>0.71649484536082475</v>
      </c>
    </row>
    <row r="12" spans="1:17" x14ac:dyDescent="0.25">
      <c r="A12" s="5" t="s">
        <v>11</v>
      </c>
      <c r="B12" s="3">
        <v>1</v>
      </c>
      <c r="C12" s="3">
        <v>5</v>
      </c>
      <c r="D12" s="3">
        <v>9</v>
      </c>
      <c r="E12" s="3">
        <v>1</v>
      </c>
      <c r="F12" s="3">
        <v>9.5</v>
      </c>
      <c r="G12" s="15">
        <v>8</v>
      </c>
      <c r="H12" s="15" t="s">
        <v>63</v>
      </c>
      <c r="I12" s="15">
        <v>12</v>
      </c>
      <c r="J12" s="15">
        <v>7</v>
      </c>
      <c r="K12" s="15">
        <v>2.5</v>
      </c>
      <c r="L12" s="15">
        <v>4</v>
      </c>
      <c r="M12" s="15">
        <v>10</v>
      </c>
      <c r="N12" s="15"/>
      <c r="O12" s="15"/>
      <c r="P12" s="24">
        <f t="shared" si="2"/>
        <v>69</v>
      </c>
      <c r="Q12" s="11">
        <f t="shared" si="1"/>
        <v>0.71134020618556704</v>
      </c>
    </row>
    <row r="13" spans="1:17" x14ac:dyDescent="0.25">
      <c r="A13" s="5" t="s">
        <v>12</v>
      </c>
      <c r="B13" s="3">
        <v>5</v>
      </c>
      <c r="C13" s="3">
        <v>6</v>
      </c>
      <c r="D13" s="3">
        <v>10</v>
      </c>
      <c r="E13" s="3">
        <v>1</v>
      </c>
      <c r="F13" s="3">
        <v>10</v>
      </c>
      <c r="G13" s="15">
        <v>8</v>
      </c>
      <c r="H13" s="15">
        <v>11</v>
      </c>
      <c r="I13" s="15">
        <v>11</v>
      </c>
      <c r="J13" s="15">
        <v>7</v>
      </c>
      <c r="K13" s="15">
        <v>1</v>
      </c>
      <c r="L13" s="15">
        <v>2</v>
      </c>
      <c r="M13" s="15">
        <v>12</v>
      </c>
      <c r="N13" s="15"/>
      <c r="O13" s="15"/>
      <c r="P13" s="24">
        <f t="shared" si="2"/>
        <v>84</v>
      </c>
      <c r="Q13" s="11">
        <f t="shared" si="1"/>
        <v>0.865979381443299</v>
      </c>
    </row>
    <row r="14" spans="1:17" x14ac:dyDescent="0.25">
      <c r="A14" s="5" t="s">
        <v>13</v>
      </c>
      <c r="B14" s="3">
        <v>2</v>
      </c>
      <c r="C14" s="3">
        <v>6</v>
      </c>
      <c r="D14" s="3">
        <v>10</v>
      </c>
      <c r="E14" s="3">
        <v>1</v>
      </c>
      <c r="F14" s="3">
        <v>10</v>
      </c>
      <c r="G14" s="15">
        <v>8</v>
      </c>
      <c r="H14" s="15">
        <v>12</v>
      </c>
      <c r="I14" s="15">
        <v>12</v>
      </c>
      <c r="J14" s="15">
        <v>10</v>
      </c>
      <c r="K14" s="15" t="s">
        <v>63</v>
      </c>
      <c r="L14" s="15" t="s">
        <v>63</v>
      </c>
      <c r="M14" s="15">
        <v>12</v>
      </c>
      <c r="N14" s="15"/>
      <c r="O14" s="15"/>
      <c r="P14" s="24">
        <f t="shared" si="2"/>
        <v>83</v>
      </c>
      <c r="Q14" s="11">
        <f t="shared" si="1"/>
        <v>0.85567010309278346</v>
      </c>
    </row>
    <row r="15" spans="1:17" x14ac:dyDescent="0.25">
      <c r="A15" s="5" t="s">
        <v>14</v>
      </c>
      <c r="B15" s="3">
        <v>2</v>
      </c>
      <c r="C15" s="3">
        <v>4.5</v>
      </c>
      <c r="D15" s="3">
        <v>5.5</v>
      </c>
      <c r="E15" s="3">
        <v>1</v>
      </c>
      <c r="F15" s="3">
        <v>6</v>
      </c>
      <c r="G15" s="15">
        <v>4</v>
      </c>
      <c r="H15" s="15">
        <v>5</v>
      </c>
      <c r="I15" s="15">
        <v>12</v>
      </c>
      <c r="J15" s="15">
        <v>8</v>
      </c>
      <c r="K15" s="15" t="s">
        <v>63</v>
      </c>
      <c r="L15" s="15">
        <v>4</v>
      </c>
      <c r="M15" s="15">
        <v>5</v>
      </c>
      <c r="N15" s="15"/>
      <c r="O15" s="15"/>
      <c r="P15" s="24">
        <f t="shared" si="2"/>
        <v>57</v>
      </c>
      <c r="Q15" s="11">
        <f t="shared" si="1"/>
        <v>0.58762886597938147</v>
      </c>
    </row>
    <row r="16" spans="1:17" x14ac:dyDescent="0.25">
      <c r="A16" s="5" t="s">
        <v>15</v>
      </c>
      <c r="B16" s="3" t="s">
        <v>63</v>
      </c>
      <c r="C16" s="3">
        <v>10</v>
      </c>
      <c r="D16" s="3">
        <v>10</v>
      </c>
      <c r="E16" s="3">
        <v>1</v>
      </c>
      <c r="F16" s="3">
        <v>9</v>
      </c>
      <c r="G16" s="15">
        <v>8</v>
      </c>
      <c r="H16" s="15">
        <v>10</v>
      </c>
      <c r="I16" s="15">
        <v>7</v>
      </c>
      <c r="J16" s="15">
        <v>8</v>
      </c>
      <c r="K16" s="15">
        <v>1</v>
      </c>
      <c r="L16" s="15">
        <v>0</v>
      </c>
      <c r="M16" s="15">
        <v>10</v>
      </c>
      <c r="N16" s="15"/>
      <c r="O16" s="15"/>
      <c r="P16" s="24">
        <f t="shared" si="2"/>
        <v>74</v>
      </c>
      <c r="Q16" s="11">
        <f t="shared" si="1"/>
        <v>0.76288659793814428</v>
      </c>
    </row>
    <row r="17" spans="1:17" x14ac:dyDescent="0.25">
      <c r="A17" s="5" t="s">
        <v>16</v>
      </c>
      <c r="B17" s="3">
        <v>1</v>
      </c>
      <c r="C17" s="3">
        <v>9</v>
      </c>
      <c r="D17" s="3">
        <v>10</v>
      </c>
      <c r="E17" s="3">
        <v>1</v>
      </c>
      <c r="F17" s="3">
        <v>9.5</v>
      </c>
      <c r="G17" s="15">
        <v>8</v>
      </c>
      <c r="H17" s="15">
        <v>11</v>
      </c>
      <c r="I17" s="15">
        <v>12</v>
      </c>
      <c r="J17" s="15">
        <v>7</v>
      </c>
      <c r="K17" s="15">
        <v>2.5</v>
      </c>
      <c r="L17" s="15">
        <v>4</v>
      </c>
      <c r="M17" s="15">
        <v>10</v>
      </c>
      <c r="N17" s="15"/>
      <c r="O17" s="15"/>
      <c r="P17" s="24">
        <f t="shared" si="2"/>
        <v>85</v>
      </c>
      <c r="Q17" s="11">
        <f t="shared" si="1"/>
        <v>0.87628865979381443</v>
      </c>
    </row>
    <row r="18" spans="1:17" x14ac:dyDescent="0.25">
      <c r="A18" s="5" t="s">
        <v>17</v>
      </c>
      <c r="B18" s="3">
        <v>4</v>
      </c>
      <c r="C18" s="3">
        <v>9</v>
      </c>
      <c r="D18" s="3">
        <v>10</v>
      </c>
      <c r="E18" s="3">
        <v>1</v>
      </c>
      <c r="F18" s="3">
        <v>5</v>
      </c>
      <c r="G18" s="15">
        <v>8</v>
      </c>
      <c r="H18" s="15">
        <v>11</v>
      </c>
      <c r="I18" s="15">
        <v>12</v>
      </c>
      <c r="J18" s="15">
        <v>7</v>
      </c>
      <c r="K18" s="15">
        <v>2.5</v>
      </c>
      <c r="L18" s="15">
        <v>4</v>
      </c>
      <c r="M18" s="15">
        <v>10</v>
      </c>
      <c r="N18" s="15"/>
      <c r="O18" s="15"/>
      <c r="P18" s="24">
        <f t="shared" si="2"/>
        <v>83.5</v>
      </c>
      <c r="Q18" s="11">
        <f t="shared" si="1"/>
        <v>0.86082474226804129</v>
      </c>
    </row>
    <row r="19" spans="1:17" x14ac:dyDescent="0.25">
      <c r="A19" s="5" t="s">
        <v>18</v>
      </c>
      <c r="B19" s="3">
        <v>1</v>
      </c>
      <c r="C19" s="3">
        <v>4.5</v>
      </c>
      <c r="D19" s="3">
        <v>10</v>
      </c>
      <c r="E19" s="3">
        <v>1</v>
      </c>
      <c r="F19" s="3">
        <v>6</v>
      </c>
      <c r="G19" s="15">
        <v>6</v>
      </c>
      <c r="H19" s="15">
        <v>8</v>
      </c>
      <c r="I19" s="15">
        <v>12</v>
      </c>
      <c r="J19" s="15">
        <v>10</v>
      </c>
      <c r="K19" s="15">
        <v>4</v>
      </c>
      <c r="L19" s="15">
        <v>8</v>
      </c>
      <c r="M19" s="15">
        <v>5</v>
      </c>
      <c r="N19" s="15">
        <v>7</v>
      </c>
      <c r="O19" s="15">
        <v>6</v>
      </c>
      <c r="P19" s="24">
        <f t="shared" si="2"/>
        <v>88.5</v>
      </c>
      <c r="Q19" s="11">
        <f t="shared" si="1"/>
        <v>0.91237113402061853</v>
      </c>
    </row>
    <row r="20" spans="1:17" x14ac:dyDescent="0.25">
      <c r="A20" s="5" t="s">
        <v>19</v>
      </c>
      <c r="B20" s="3">
        <v>2</v>
      </c>
      <c r="C20" s="3">
        <v>4</v>
      </c>
      <c r="D20" s="3">
        <v>9</v>
      </c>
      <c r="E20" s="3">
        <v>0</v>
      </c>
      <c r="F20" s="3">
        <v>4</v>
      </c>
      <c r="G20" s="15">
        <v>8</v>
      </c>
      <c r="H20" s="15">
        <v>11</v>
      </c>
      <c r="I20" s="15">
        <v>0</v>
      </c>
      <c r="J20" s="15">
        <v>8</v>
      </c>
      <c r="K20" s="15">
        <v>2.5</v>
      </c>
      <c r="L20" s="15">
        <v>4</v>
      </c>
      <c r="M20" s="15">
        <v>10</v>
      </c>
      <c r="N20" s="15"/>
      <c r="O20" s="15"/>
      <c r="P20" s="24">
        <f t="shared" si="2"/>
        <v>62.5</v>
      </c>
      <c r="Q20" s="11">
        <f t="shared" si="1"/>
        <v>0.64432989690721654</v>
      </c>
    </row>
    <row r="21" spans="1:17" x14ac:dyDescent="0.25">
      <c r="A21" s="5" t="s">
        <v>20</v>
      </c>
      <c r="B21" s="3">
        <v>1</v>
      </c>
      <c r="C21" s="3">
        <v>9</v>
      </c>
      <c r="D21" s="3">
        <v>10</v>
      </c>
      <c r="E21" s="3">
        <v>1</v>
      </c>
      <c r="F21" s="3">
        <v>9.5</v>
      </c>
      <c r="G21" s="15">
        <v>8</v>
      </c>
      <c r="H21" s="15">
        <v>12</v>
      </c>
      <c r="I21" s="15">
        <v>9</v>
      </c>
      <c r="J21" s="15">
        <v>7</v>
      </c>
      <c r="K21" s="15">
        <v>2.5</v>
      </c>
      <c r="L21" s="15">
        <v>4</v>
      </c>
      <c r="M21" s="15">
        <v>10</v>
      </c>
      <c r="N21" s="15"/>
      <c r="O21" s="15"/>
      <c r="P21" s="24">
        <f t="shared" si="2"/>
        <v>83</v>
      </c>
      <c r="Q21" s="11">
        <f t="shared" si="1"/>
        <v>0.85567010309278346</v>
      </c>
    </row>
    <row r="22" spans="1:17" x14ac:dyDescent="0.25">
      <c r="A22" s="5" t="s">
        <v>21</v>
      </c>
      <c r="B22" s="3">
        <v>5</v>
      </c>
      <c r="C22" s="3">
        <v>5</v>
      </c>
      <c r="D22" s="3">
        <v>7</v>
      </c>
      <c r="E22" s="3">
        <v>1</v>
      </c>
      <c r="F22" s="3">
        <v>7</v>
      </c>
      <c r="G22" s="15">
        <v>8</v>
      </c>
      <c r="H22" s="15">
        <v>12</v>
      </c>
      <c r="I22" s="15">
        <v>12</v>
      </c>
      <c r="J22" s="15">
        <v>10</v>
      </c>
      <c r="K22" s="15">
        <v>2.5</v>
      </c>
      <c r="L22" s="15">
        <v>4</v>
      </c>
      <c r="M22" s="15">
        <v>10</v>
      </c>
      <c r="N22" s="15"/>
      <c r="O22" s="15"/>
      <c r="P22" s="24">
        <f t="shared" si="2"/>
        <v>83.5</v>
      </c>
      <c r="Q22" s="11">
        <f t="shared" si="1"/>
        <v>0.86082474226804129</v>
      </c>
    </row>
    <row r="23" spans="1:17" x14ac:dyDescent="0.25">
      <c r="A23" s="5" t="s">
        <v>22</v>
      </c>
      <c r="B23" s="3">
        <v>5</v>
      </c>
      <c r="C23" s="3">
        <v>5</v>
      </c>
      <c r="D23" s="3">
        <v>10</v>
      </c>
      <c r="E23" s="3">
        <v>1</v>
      </c>
      <c r="F23" s="3">
        <v>10</v>
      </c>
      <c r="G23" s="15">
        <v>8</v>
      </c>
      <c r="H23" s="15">
        <v>11.5</v>
      </c>
      <c r="I23" s="15">
        <v>12</v>
      </c>
      <c r="J23" s="15">
        <v>10</v>
      </c>
      <c r="K23" s="15">
        <v>5</v>
      </c>
      <c r="L23" s="15">
        <v>8</v>
      </c>
      <c r="M23" s="15">
        <v>12</v>
      </c>
      <c r="N23" s="15">
        <v>7</v>
      </c>
      <c r="O23" s="15">
        <v>10</v>
      </c>
      <c r="P23" s="24">
        <f t="shared" si="2"/>
        <v>114.5</v>
      </c>
      <c r="Q23" s="11">
        <f t="shared" si="1"/>
        <v>1.1804123711340206</v>
      </c>
    </row>
    <row r="24" spans="1:17" x14ac:dyDescent="0.25">
      <c r="A24" s="5" t="s">
        <v>23</v>
      </c>
      <c r="B24" s="3">
        <v>1</v>
      </c>
      <c r="C24" s="3">
        <v>5</v>
      </c>
      <c r="D24" s="3">
        <v>10</v>
      </c>
      <c r="E24" s="3">
        <v>1</v>
      </c>
      <c r="F24" s="3">
        <v>9.5</v>
      </c>
      <c r="G24" s="15">
        <v>8</v>
      </c>
      <c r="H24" s="15">
        <v>12</v>
      </c>
      <c r="I24" s="15">
        <v>11</v>
      </c>
      <c r="J24" s="15">
        <v>8</v>
      </c>
      <c r="K24" s="15">
        <v>2.5</v>
      </c>
      <c r="L24" s="15">
        <v>4</v>
      </c>
      <c r="M24" s="15">
        <v>10</v>
      </c>
      <c r="N24" s="15"/>
      <c r="O24" s="15"/>
      <c r="P24" s="24">
        <f t="shared" si="2"/>
        <v>82</v>
      </c>
      <c r="Q24" s="11">
        <f t="shared" si="1"/>
        <v>0.84536082474226804</v>
      </c>
    </row>
    <row r="25" spans="1:17" x14ac:dyDescent="0.25">
      <c r="A25" s="5" t="s">
        <v>24</v>
      </c>
      <c r="B25" s="3">
        <v>5</v>
      </c>
      <c r="C25" s="3">
        <v>10</v>
      </c>
      <c r="D25" s="3">
        <v>10</v>
      </c>
      <c r="E25" s="3">
        <v>1</v>
      </c>
      <c r="F25" s="3">
        <v>9</v>
      </c>
      <c r="G25" s="15">
        <v>4</v>
      </c>
      <c r="H25" s="15">
        <v>8</v>
      </c>
      <c r="I25" s="15">
        <v>12</v>
      </c>
      <c r="J25" s="15">
        <v>10</v>
      </c>
      <c r="K25" s="15">
        <v>4</v>
      </c>
      <c r="L25" s="15">
        <v>2</v>
      </c>
      <c r="M25" s="15">
        <v>12</v>
      </c>
      <c r="N25" s="15"/>
      <c r="O25" s="15"/>
      <c r="P25" s="24">
        <f t="shared" si="2"/>
        <v>87</v>
      </c>
      <c r="Q25" s="11">
        <f t="shared" si="1"/>
        <v>0.89690721649484539</v>
      </c>
    </row>
    <row r="26" spans="1:17" x14ac:dyDescent="0.25">
      <c r="A26" s="5" t="s">
        <v>25</v>
      </c>
      <c r="B26" s="3" t="s">
        <v>63</v>
      </c>
      <c r="C26" s="3">
        <v>5</v>
      </c>
      <c r="D26" s="3">
        <v>9</v>
      </c>
      <c r="E26" s="3">
        <v>0</v>
      </c>
      <c r="F26" s="3">
        <v>6</v>
      </c>
      <c r="G26" s="15">
        <v>5</v>
      </c>
      <c r="H26" s="15">
        <v>1</v>
      </c>
      <c r="I26" s="15">
        <v>8</v>
      </c>
      <c r="J26" s="15">
        <v>7</v>
      </c>
      <c r="K26" s="15">
        <v>2.5</v>
      </c>
      <c r="L26" s="15">
        <v>4</v>
      </c>
      <c r="M26" s="15">
        <v>10</v>
      </c>
      <c r="N26" s="15"/>
      <c r="O26" s="15"/>
      <c r="P26" s="24">
        <f t="shared" si="2"/>
        <v>57.5</v>
      </c>
      <c r="Q26" s="11">
        <f t="shared" si="1"/>
        <v>0.59278350515463918</v>
      </c>
    </row>
    <row r="27" spans="1:17" x14ac:dyDescent="0.25">
      <c r="A27" s="5" t="s">
        <v>26</v>
      </c>
      <c r="B27" s="3">
        <v>1</v>
      </c>
      <c r="C27" s="3">
        <v>9</v>
      </c>
      <c r="D27" s="3">
        <v>10</v>
      </c>
      <c r="E27" s="3">
        <v>1</v>
      </c>
      <c r="F27" s="3">
        <v>9.5</v>
      </c>
      <c r="G27" s="15">
        <v>8</v>
      </c>
      <c r="H27" s="15">
        <v>11</v>
      </c>
      <c r="I27" s="15">
        <v>6.5</v>
      </c>
      <c r="J27" s="15">
        <v>7</v>
      </c>
      <c r="K27" s="15">
        <v>2.5</v>
      </c>
      <c r="L27" s="15">
        <v>4</v>
      </c>
      <c r="M27" s="15">
        <v>10</v>
      </c>
      <c r="N27" s="15"/>
      <c r="O27" s="15"/>
      <c r="P27" s="24">
        <f t="shared" si="2"/>
        <v>79.5</v>
      </c>
      <c r="Q27" s="11">
        <f t="shared" si="1"/>
        <v>0.81958762886597936</v>
      </c>
    </row>
    <row r="28" spans="1:17" x14ac:dyDescent="0.25">
      <c r="A28" s="5" t="s">
        <v>27</v>
      </c>
      <c r="B28" s="3">
        <v>5</v>
      </c>
      <c r="C28" s="3">
        <v>9</v>
      </c>
      <c r="D28" s="3">
        <v>9</v>
      </c>
      <c r="E28" s="3">
        <v>1</v>
      </c>
      <c r="F28" s="3">
        <v>9.5</v>
      </c>
      <c r="G28" s="15">
        <v>8</v>
      </c>
      <c r="H28" s="15">
        <v>11</v>
      </c>
      <c r="I28" s="15">
        <v>4</v>
      </c>
      <c r="J28" s="15">
        <v>8</v>
      </c>
      <c r="K28" s="15">
        <v>2.5</v>
      </c>
      <c r="L28" s="15">
        <v>4</v>
      </c>
      <c r="M28" s="15">
        <v>10</v>
      </c>
      <c r="N28" s="15"/>
      <c r="O28" s="15"/>
      <c r="P28" s="24">
        <f t="shared" si="2"/>
        <v>81</v>
      </c>
      <c r="Q28" s="11">
        <f t="shared" si="1"/>
        <v>0.83505154639175261</v>
      </c>
    </row>
    <row r="29" spans="1:17" x14ac:dyDescent="0.25">
      <c r="A29" s="5" t="s">
        <v>28</v>
      </c>
      <c r="B29" s="3">
        <v>1</v>
      </c>
      <c r="C29" s="3">
        <v>5</v>
      </c>
      <c r="D29" s="3">
        <v>10</v>
      </c>
      <c r="E29" s="3">
        <v>1</v>
      </c>
      <c r="F29" s="3">
        <v>10</v>
      </c>
      <c r="G29" s="15">
        <v>8</v>
      </c>
      <c r="H29" s="15">
        <v>11</v>
      </c>
      <c r="I29" s="15">
        <v>12</v>
      </c>
      <c r="J29" s="15">
        <v>7</v>
      </c>
      <c r="K29" s="15">
        <v>2.5</v>
      </c>
      <c r="L29" s="15">
        <v>4</v>
      </c>
      <c r="M29" s="15">
        <v>4</v>
      </c>
      <c r="N29" s="15"/>
      <c r="O29" s="15"/>
      <c r="P29" s="24">
        <f t="shared" si="2"/>
        <v>75.5</v>
      </c>
      <c r="Q29" s="11">
        <f t="shared" si="1"/>
        <v>0.77835051546391754</v>
      </c>
    </row>
    <row r="30" spans="1:17" x14ac:dyDescent="0.25">
      <c r="A30" s="5" t="s">
        <v>29</v>
      </c>
      <c r="B30" s="3">
        <v>5</v>
      </c>
      <c r="C30" s="3">
        <v>5</v>
      </c>
      <c r="D30" s="3">
        <v>10</v>
      </c>
      <c r="E30" s="3">
        <v>1</v>
      </c>
      <c r="F30" s="3">
        <v>7</v>
      </c>
      <c r="G30" s="15">
        <v>8</v>
      </c>
      <c r="H30" s="15">
        <v>7</v>
      </c>
      <c r="I30" s="15">
        <v>9</v>
      </c>
      <c r="J30" s="15">
        <v>7</v>
      </c>
      <c r="K30" s="15">
        <v>2.5</v>
      </c>
      <c r="L30" s="15">
        <v>4</v>
      </c>
      <c r="M30" s="15">
        <v>12</v>
      </c>
      <c r="N30" s="15"/>
      <c r="O30" s="15"/>
      <c r="P30" s="24">
        <f t="shared" si="2"/>
        <v>77.5</v>
      </c>
      <c r="Q30" s="11">
        <f t="shared" si="1"/>
        <v>0.7989690721649485</v>
      </c>
    </row>
    <row r="31" spans="1:17" x14ac:dyDescent="0.25">
      <c r="A31" s="5" t="s">
        <v>30</v>
      </c>
      <c r="B31" s="3">
        <v>1</v>
      </c>
      <c r="C31" s="3">
        <v>9</v>
      </c>
      <c r="D31" s="3">
        <v>10</v>
      </c>
      <c r="E31" s="3">
        <v>1</v>
      </c>
      <c r="F31" s="3">
        <v>9.5</v>
      </c>
      <c r="G31" s="15">
        <v>8</v>
      </c>
      <c r="H31" s="15">
        <v>11</v>
      </c>
      <c r="I31" s="15">
        <v>11</v>
      </c>
      <c r="J31" s="15">
        <v>8</v>
      </c>
      <c r="K31" s="15">
        <v>2.5</v>
      </c>
      <c r="L31" s="15">
        <v>4</v>
      </c>
      <c r="M31" s="15">
        <v>12</v>
      </c>
      <c r="N31" s="15"/>
      <c r="O31" s="15"/>
      <c r="P31" s="24">
        <f t="shared" si="2"/>
        <v>87</v>
      </c>
      <c r="Q31" s="11">
        <f t="shared" si="1"/>
        <v>0.89690721649484539</v>
      </c>
    </row>
    <row r="32" spans="1:17" x14ac:dyDescent="0.25">
      <c r="A32" s="5" t="s">
        <v>31</v>
      </c>
      <c r="B32" s="3">
        <v>5</v>
      </c>
      <c r="C32" s="3">
        <v>5</v>
      </c>
      <c r="D32" s="3">
        <v>9</v>
      </c>
      <c r="E32" s="3">
        <v>0</v>
      </c>
      <c r="F32" s="3">
        <v>9.5</v>
      </c>
      <c r="G32" s="15">
        <v>8</v>
      </c>
      <c r="H32" s="15">
        <v>12</v>
      </c>
      <c r="I32" s="15" t="s">
        <v>63</v>
      </c>
      <c r="J32" s="15" t="s">
        <v>63</v>
      </c>
      <c r="K32" s="15">
        <v>2.5</v>
      </c>
      <c r="L32" s="15">
        <v>4</v>
      </c>
      <c r="M32" s="15">
        <v>10</v>
      </c>
      <c r="N32" s="15"/>
      <c r="O32" s="15"/>
      <c r="P32" s="24">
        <f t="shared" si="2"/>
        <v>65</v>
      </c>
      <c r="Q32" s="11">
        <f t="shared" si="1"/>
        <v>0.67010309278350511</v>
      </c>
    </row>
    <row r="33" spans="1:19" x14ac:dyDescent="0.25">
      <c r="A33" s="5" t="s">
        <v>32</v>
      </c>
      <c r="B33" s="3">
        <v>4</v>
      </c>
      <c r="C33" s="3">
        <v>9</v>
      </c>
      <c r="D33" s="3">
        <v>10</v>
      </c>
      <c r="E33" s="3">
        <v>1</v>
      </c>
      <c r="F33" s="3">
        <v>10</v>
      </c>
      <c r="G33" s="15">
        <v>8</v>
      </c>
      <c r="H33" s="15">
        <v>11</v>
      </c>
      <c r="I33" s="15">
        <v>11.5</v>
      </c>
      <c r="J33" s="15">
        <v>7</v>
      </c>
      <c r="K33" s="15">
        <v>2.5</v>
      </c>
      <c r="L33" s="15">
        <v>4</v>
      </c>
      <c r="M33" s="15">
        <v>10</v>
      </c>
      <c r="N33" s="15"/>
      <c r="O33" s="15"/>
      <c r="P33" s="24">
        <f t="shared" si="2"/>
        <v>88</v>
      </c>
      <c r="Q33" s="11">
        <f t="shared" si="1"/>
        <v>0.90721649484536082</v>
      </c>
      <c r="R33" s="1"/>
      <c r="S33" s="1"/>
    </row>
    <row r="34" spans="1:19" x14ac:dyDescent="0.25">
      <c r="A34" s="5" t="s">
        <v>33</v>
      </c>
      <c r="B34" s="3">
        <v>3</v>
      </c>
      <c r="C34" s="3">
        <v>7</v>
      </c>
      <c r="D34" s="3">
        <v>10</v>
      </c>
      <c r="E34" s="3">
        <v>0</v>
      </c>
      <c r="F34" s="3">
        <v>3</v>
      </c>
      <c r="G34" s="15">
        <v>8</v>
      </c>
      <c r="H34" s="15">
        <v>11</v>
      </c>
      <c r="I34" s="15">
        <v>11</v>
      </c>
      <c r="J34" s="15">
        <v>10</v>
      </c>
      <c r="K34" s="15">
        <v>2</v>
      </c>
      <c r="L34" s="15">
        <v>8</v>
      </c>
      <c r="M34" s="15">
        <v>11</v>
      </c>
      <c r="N34" s="15"/>
      <c r="O34" s="15"/>
      <c r="P34" s="24">
        <f t="shared" si="2"/>
        <v>84</v>
      </c>
      <c r="Q34" s="11">
        <f t="shared" si="1"/>
        <v>0.865979381443299</v>
      </c>
      <c r="R34" s="1"/>
      <c r="S34" s="1"/>
    </row>
    <row r="35" spans="1:19" x14ac:dyDescent="0.25">
      <c r="A35" s="5" t="s">
        <v>34</v>
      </c>
      <c r="B35" s="3">
        <v>4</v>
      </c>
      <c r="C35" s="3">
        <v>5</v>
      </c>
      <c r="D35" s="3">
        <v>9</v>
      </c>
      <c r="E35" s="3">
        <v>0</v>
      </c>
      <c r="F35" s="3" t="s">
        <v>63</v>
      </c>
      <c r="G35" s="15" t="s">
        <v>63</v>
      </c>
      <c r="H35" s="15" t="s">
        <v>63</v>
      </c>
      <c r="I35" s="15">
        <v>11</v>
      </c>
      <c r="J35" s="15">
        <v>7</v>
      </c>
      <c r="K35" s="15">
        <v>2.5</v>
      </c>
      <c r="L35" s="15">
        <v>4</v>
      </c>
      <c r="M35" s="15">
        <v>10</v>
      </c>
      <c r="N35" s="15"/>
      <c r="O35" s="15"/>
      <c r="P35" s="24">
        <f t="shared" si="2"/>
        <v>52.5</v>
      </c>
      <c r="Q35" s="11">
        <f t="shared" si="1"/>
        <v>0.54123711340206182</v>
      </c>
      <c r="R35" s="1"/>
      <c r="S35" s="1"/>
    </row>
    <row r="36" spans="1:19" x14ac:dyDescent="0.25">
      <c r="A36" s="5" t="s">
        <v>35</v>
      </c>
      <c r="B36" s="3">
        <v>2</v>
      </c>
      <c r="C36" s="3">
        <v>5</v>
      </c>
      <c r="D36" s="3">
        <v>9</v>
      </c>
      <c r="E36" s="3">
        <v>1</v>
      </c>
      <c r="F36" s="3">
        <v>7</v>
      </c>
      <c r="G36" s="15">
        <v>8</v>
      </c>
      <c r="H36" s="15">
        <v>9</v>
      </c>
      <c r="I36" s="15">
        <v>8</v>
      </c>
      <c r="J36" s="15" t="s">
        <v>63</v>
      </c>
      <c r="K36" s="15">
        <v>2.5</v>
      </c>
      <c r="L36" s="15">
        <v>4</v>
      </c>
      <c r="M36" s="15">
        <v>10</v>
      </c>
      <c r="N36" s="15"/>
      <c r="O36" s="15"/>
      <c r="P36" s="24">
        <f t="shared" si="2"/>
        <v>65.5</v>
      </c>
      <c r="Q36" s="11">
        <f t="shared" si="1"/>
        <v>0.67525773195876293</v>
      </c>
      <c r="R36" s="1"/>
      <c r="S36" s="1"/>
    </row>
    <row r="37" spans="1:19" x14ac:dyDescent="0.25">
      <c r="A37" s="5" t="s">
        <v>36</v>
      </c>
      <c r="B37" s="3">
        <v>3</v>
      </c>
      <c r="C37" s="3">
        <v>9</v>
      </c>
      <c r="D37" s="3">
        <v>10</v>
      </c>
      <c r="E37" s="3">
        <v>1</v>
      </c>
      <c r="F37" s="3">
        <v>10</v>
      </c>
      <c r="G37" s="15">
        <v>8</v>
      </c>
      <c r="H37" s="15">
        <v>8</v>
      </c>
      <c r="I37" s="15">
        <v>12</v>
      </c>
      <c r="J37" s="15">
        <v>5</v>
      </c>
      <c r="K37" s="15">
        <v>2.5</v>
      </c>
      <c r="L37" s="15">
        <v>4</v>
      </c>
      <c r="M37" s="15" t="s">
        <v>63</v>
      </c>
      <c r="N37" s="15"/>
      <c r="O37" s="15"/>
      <c r="P37" s="24">
        <f t="shared" si="2"/>
        <v>72.5</v>
      </c>
      <c r="Q37" s="11">
        <f t="shared" si="1"/>
        <v>0.74742268041237114</v>
      </c>
      <c r="R37" s="1"/>
      <c r="S37" s="1"/>
    </row>
    <row r="38" spans="1:19" x14ac:dyDescent="0.25">
      <c r="A38" s="5" t="s">
        <v>37</v>
      </c>
      <c r="B38" s="3">
        <v>1</v>
      </c>
      <c r="C38" s="3">
        <v>5</v>
      </c>
      <c r="D38" s="3">
        <v>10</v>
      </c>
      <c r="E38" s="3">
        <v>1</v>
      </c>
      <c r="F38" s="3">
        <v>9.5</v>
      </c>
      <c r="G38" s="15">
        <v>8</v>
      </c>
      <c r="H38" s="15">
        <v>12</v>
      </c>
      <c r="I38" s="15">
        <v>11</v>
      </c>
      <c r="J38" s="15">
        <v>7</v>
      </c>
      <c r="K38" s="15">
        <v>2.5</v>
      </c>
      <c r="L38" s="15">
        <v>4</v>
      </c>
      <c r="M38" s="15">
        <v>10</v>
      </c>
      <c r="N38" s="15"/>
      <c r="O38" s="15"/>
      <c r="P38" s="24">
        <f t="shared" si="2"/>
        <v>81</v>
      </c>
      <c r="Q38" s="11">
        <f t="shared" si="1"/>
        <v>0.83505154639175261</v>
      </c>
      <c r="R38" s="1"/>
      <c r="S38" s="1"/>
    </row>
    <row r="39" spans="1:19" x14ac:dyDescent="0.25">
      <c r="A39" s="5" t="s">
        <v>38</v>
      </c>
      <c r="B39" s="3">
        <v>1</v>
      </c>
      <c r="C39" s="3">
        <v>9</v>
      </c>
      <c r="D39" s="3">
        <v>10</v>
      </c>
      <c r="E39" s="3">
        <v>1</v>
      </c>
      <c r="F39" s="3" t="s">
        <v>63</v>
      </c>
      <c r="G39" s="15">
        <v>8</v>
      </c>
      <c r="H39" s="15">
        <v>11</v>
      </c>
      <c r="I39" s="15">
        <v>8</v>
      </c>
      <c r="J39" s="15">
        <v>6</v>
      </c>
      <c r="K39" s="15">
        <v>2.5</v>
      </c>
      <c r="L39" s="15">
        <v>4</v>
      </c>
      <c r="M39" s="15">
        <v>10</v>
      </c>
      <c r="N39" s="15"/>
      <c r="O39" s="15"/>
      <c r="P39" s="24">
        <f t="shared" si="2"/>
        <v>70.5</v>
      </c>
      <c r="Q39" s="11">
        <f t="shared" si="1"/>
        <v>0.72680412371134018</v>
      </c>
      <c r="R39" s="1"/>
      <c r="S39" s="2"/>
    </row>
    <row r="40" spans="1:19" x14ac:dyDescent="0.25">
      <c r="A40" s="5" t="s">
        <v>39</v>
      </c>
      <c r="B40" s="3">
        <v>5</v>
      </c>
      <c r="C40" s="3">
        <v>5</v>
      </c>
      <c r="D40" s="3">
        <v>10</v>
      </c>
      <c r="E40" s="3">
        <v>1</v>
      </c>
      <c r="F40" s="3">
        <v>7</v>
      </c>
      <c r="G40" s="15">
        <v>8</v>
      </c>
      <c r="H40" s="15">
        <v>10.5</v>
      </c>
      <c r="I40" s="15">
        <v>12</v>
      </c>
      <c r="J40" s="15">
        <v>9</v>
      </c>
      <c r="K40" s="15">
        <v>5</v>
      </c>
      <c r="L40" s="15">
        <v>2</v>
      </c>
      <c r="M40" s="15">
        <v>12</v>
      </c>
      <c r="N40" s="15">
        <v>7</v>
      </c>
      <c r="O40" s="15">
        <v>10</v>
      </c>
      <c r="P40" s="24">
        <f t="shared" si="2"/>
        <v>103.5</v>
      </c>
      <c r="Q40" s="11">
        <f t="shared" si="1"/>
        <v>1.0670103092783505</v>
      </c>
      <c r="R40" s="1"/>
      <c r="S40" s="1"/>
    </row>
    <row r="41" spans="1:19" x14ac:dyDescent="0.25">
      <c r="A41" s="5" t="s">
        <v>40</v>
      </c>
      <c r="B41" s="3">
        <v>1</v>
      </c>
      <c r="C41" s="3">
        <v>8</v>
      </c>
      <c r="D41" s="3">
        <v>9</v>
      </c>
      <c r="E41" s="3">
        <v>1</v>
      </c>
      <c r="F41" s="3">
        <v>5</v>
      </c>
      <c r="G41" s="15">
        <v>8</v>
      </c>
      <c r="H41" s="15">
        <v>12</v>
      </c>
      <c r="I41" s="15">
        <v>10.5</v>
      </c>
      <c r="J41" s="15">
        <v>7</v>
      </c>
      <c r="K41" s="15">
        <v>2.5</v>
      </c>
      <c r="L41" s="15">
        <v>4</v>
      </c>
      <c r="M41" s="15">
        <v>12</v>
      </c>
      <c r="N41" s="15"/>
      <c r="O41" s="15"/>
      <c r="P41" s="24">
        <f t="shared" si="2"/>
        <v>80</v>
      </c>
      <c r="Q41" s="11">
        <f t="shared" si="1"/>
        <v>0.82474226804123707</v>
      </c>
      <c r="R41" s="1"/>
      <c r="S41" s="1"/>
    </row>
    <row r="42" spans="1:19" x14ac:dyDescent="0.25">
      <c r="A42" s="5" t="s">
        <v>41</v>
      </c>
      <c r="B42" s="3">
        <v>1</v>
      </c>
      <c r="C42" s="3">
        <v>5</v>
      </c>
      <c r="D42" s="3">
        <v>10</v>
      </c>
      <c r="E42" s="3">
        <v>1</v>
      </c>
      <c r="F42" s="3">
        <v>9.5</v>
      </c>
      <c r="G42" s="15">
        <v>8</v>
      </c>
      <c r="H42" s="15">
        <v>12</v>
      </c>
      <c r="I42" s="15">
        <v>11</v>
      </c>
      <c r="J42" s="15">
        <v>7</v>
      </c>
      <c r="K42" s="15">
        <v>2.5</v>
      </c>
      <c r="L42" s="15">
        <v>4</v>
      </c>
      <c r="M42" s="15">
        <v>10</v>
      </c>
      <c r="N42" s="15"/>
      <c r="O42" s="15"/>
      <c r="P42" s="24">
        <f t="shared" si="2"/>
        <v>81</v>
      </c>
      <c r="Q42" s="11">
        <f t="shared" si="1"/>
        <v>0.83505154639175261</v>
      </c>
      <c r="R42" s="1"/>
      <c r="S42" s="1"/>
    </row>
    <row r="43" spans="1:19" x14ac:dyDescent="0.25">
      <c r="A43" s="5" t="s">
        <v>42</v>
      </c>
      <c r="B43" s="3" t="s">
        <v>63</v>
      </c>
      <c r="C43" s="3">
        <v>5</v>
      </c>
      <c r="D43" s="3">
        <v>10</v>
      </c>
      <c r="E43" s="3">
        <v>1</v>
      </c>
      <c r="F43" s="3">
        <v>10</v>
      </c>
      <c r="G43" s="15" t="s">
        <v>63</v>
      </c>
      <c r="H43" s="15">
        <v>9</v>
      </c>
      <c r="I43" s="15">
        <v>3</v>
      </c>
      <c r="J43" s="15">
        <v>7</v>
      </c>
      <c r="K43" s="15">
        <v>2.5</v>
      </c>
      <c r="L43" s="15">
        <v>4</v>
      </c>
      <c r="M43" s="15">
        <v>10</v>
      </c>
      <c r="N43" s="15"/>
      <c r="O43" s="15"/>
      <c r="P43" s="24">
        <f t="shared" si="2"/>
        <v>61.5</v>
      </c>
      <c r="Q43" s="11">
        <f t="shared" si="1"/>
        <v>0.634020618556701</v>
      </c>
      <c r="R43" s="27"/>
      <c r="S43" s="1"/>
    </row>
    <row r="44" spans="1:19" x14ac:dyDescent="0.25">
      <c r="A44" s="5" t="s">
        <v>43</v>
      </c>
      <c r="B44" s="3">
        <v>2</v>
      </c>
      <c r="C44" s="3">
        <v>5</v>
      </c>
      <c r="D44" s="3">
        <v>9</v>
      </c>
      <c r="E44" s="3">
        <v>1</v>
      </c>
      <c r="F44" s="3">
        <v>7</v>
      </c>
      <c r="G44" s="15">
        <v>8</v>
      </c>
      <c r="H44" s="15">
        <v>9</v>
      </c>
      <c r="I44" s="15">
        <v>11.5</v>
      </c>
      <c r="J44" s="15">
        <v>7</v>
      </c>
      <c r="K44" s="15">
        <v>1</v>
      </c>
      <c r="L44" s="15">
        <v>2</v>
      </c>
      <c r="M44" s="15">
        <v>10</v>
      </c>
      <c r="N44" s="15"/>
      <c r="O44" s="15"/>
      <c r="P44" s="24">
        <f t="shared" si="2"/>
        <v>72.5</v>
      </c>
      <c r="Q44" s="11">
        <f t="shared" si="1"/>
        <v>0.74742268041237114</v>
      </c>
      <c r="R44" s="1"/>
      <c r="S44" s="1"/>
    </row>
    <row r="45" spans="1:19" x14ac:dyDescent="0.25">
      <c r="A45" s="5" t="s">
        <v>44</v>
      </c>
      <c r="B45" s="3">
        <v>1</v>
      </c>
      <c r="C45" s="3">
        <v>4.5</v>
      </c>
      <c r="D45" s="3">
        <v>10</v>
      </c>
      <c r="E45" s="3">
        <v>0</v>
      </c>
      <c r="F45" s="3">
        <v>6</v>
      </c>
      <c r="G45" s="15">
        <v>6</v>
      </c>
      <c r="H45" s="15">
        <v>10</v>
      </c>
      <c r="I45" s="15">
        <v>5</v>
      </c>
      <c r="J45" s="15">
        <v>10</v>
      </c>
      <c r="K45" s="15" t="s">
        <v>63</v>
      </c>
      <c r="L45" s="15">
        <v>8</v>
      </c>
      <c r="M45" s="15">
        <v>4</v>
      </c>
      <c r="N45" s="15"/>
      <c r="O45" s="15"/>
      <c r="P45" s="24">
        <f t="shared" si="2"/>
        <v>64.5</v>
      </c>
      <c r="Q45" s="11">
        <f t="shared" si="1"/>
        <v>0.66494845360824739</v>
      </c>
      <c r="R45" s="1"/>
      <c r="S45" s="1"/>
    </row>
    <row r="46" spans="1:19" x14ac:dyDescent="0.25">
      <c r="A46" s="5" t="s">
        <v>45</v>
      </c>
      <c r="B46" s="3">
        <v>1</v>
      </c>
      <c r="C46" s="3">
        <v>5</v>
      </c>
      <c r="D46" s="3">
        <v>10</v>
      </c>
      <c r="E46" s="3">
        <v>1</v>
      </c>
      <c r="F46" s="3">
        <v>8.5</v>
      </c>
      <c r="G46" s="15">
        <v>8</v>
      </c>
      <c r="H46" s="15">
        <v>11</v>
      </c>
      <c r="I46" s="15">
        <v>12</v>
      </c>
      <c r="J46" s="15">
        <v>7</v>
      </c>
      <c r="K46" s="15">
        <v>2.5</v>
      </c>
      <c r="L46" s="15">
        <v>4</v>
      </c>
      <c r="M46" s="15">
        <v>10</v>
      </c>
      <c r="N46" s="15"/>
      <c r="O46" s="15"/>
      <c r="P46" s="24">
        <f t="shared" si="2"/>
        <v>80</v>
      </c>
      <c r="Q46" s="11">
        <f t="shared" si="1"/>
        <v>0.82474226804123707</v>
      </c>
      <c r="R46" s="1"/>
      <c r="S46" s="1"/>
    </row>
    <row r="47" spans="1:19" x14ac:dyDescent="0.25">
      <c r="A47" s="5" t="s">
        <v>46</v>
      </c>
      <c r="B47" s="3">
        <v>2</v>
      </c>
      <c r="C47" s="3">
        <v>8</v>
      </c>
      <c r="D47" s="3">
        <v>9</v>
      </c>
      <c r="E47" s="3">
        <v>1</v>
      </c>
      <c r="F47" s="3">
        <v>3</v>
      </c>
      <c r="G47" s="15">
        <v>8</v>
      </c>
      <c r="H47" s="15">
        <v>12</v>
      </c>
      <c r="I47" s="15">
        <v>11</v>
      </c>
      <c r="J47" s="15">
        <v>7</v>
      </c>
      <c r="K47" s="15">
        <v>3.5</v>
      </c>
      <c r="L47" s="15">
        <v>3</v>
      </c>
      <c r="M47" s="15">
        <v>6</v>
      </c>
      <c r="N47" s="15">
        <v>9</v>
      </c>
      <c r="O47" s="15">
        <v>8</v>
      </c>
      <c r="P47" s="24">
        <f t="shared" si="2"/>
        <v>90.5</v>
      </c>
      <c r="Q47" s="11">
        <f t="shared" si="1"/>
        <v>0.9329896907216495</v>
      </c>
      <c r="R47" s="1"/>
      <c r="S47" s="1"/>
    </row>
    <row r="48" spans="1:19" x14ac:dyDescent="0.25">
      <c r="A48" s="5" t="s">
        <v>47</v>
      </c>
      <c r="B48" s="3">
        <v>1</v>
      </c>
      <c r="C48" s="3">
        <v>7</v>
      </c>
      <c r="D48" s="3">
        <v>9</v>
      </c>
      <c r="E48" s="3">
        <v>0</v>
      </c>
      <c r="F48" s="3">
        <v>6</v>
      </c>
      <c r="G48" s="15">
        <v>8</v>
      </c>
      <c r="H48" s="15">
        <v>8</v>
      </c>
      <c r="I48" s="15">
        <v>5</v>
      </c>
      <c r="J48" s="15">
        <v>8</v>
      </c>
      <c r="K48" s="15" t="s">
        <v>63</v>
      </c>
      <c r="L48" s="15">
        <v>3</v>
      </c>
      <c r="M48" s="15">
        <v>12</v>
      </c>
      <c r="N48" s="15"/>
      <c r="O48" s="15"/>
      <c r="P48" s="24">
        <f t="shared" si="2"/>
        <v>67</v>
      </c>
      <c r="Q48" s="11">
        <f t="shared" si="1"/>
        <v>0.69072164948453607</v>
      </c>
      <c r="R48" s="1"/>
      <c r="S48" s="1"/>
    </row>
    <row r="49" spans="1:18" x14ac:dyDescent="0.25">
      <c r="A49" s="5" t="s">
        <v>48</v>
      </c>
      <c r="B49" s="3">
        <v>4</v>
      </c>
      <c r="C49" s="3">
        <v>10</v>
      </c>
      <c r="D49" s="3">
        <v>10</v>
      </c>
      <c r="E49" s="3">
        <v>1</v>
      </c>
      <c r="F49" s="3">
        <v>10</v>
      </c>
      <c r="G49" s="15">
        <v>8</v>
      </c>
      <c r="H49" s="15">
        <v>11</v>
      </c>
      <c r="I49" s="15">
        <v>12</v>
      </c>
      <c r="J49" s="15">
        <v>8</v>
      </c>
      <c r="K49" s="15" t="s">
        <v>63</v>
      </c>
      <c r="L49" s="15">
        <v>4</v>
      </c>
      <c r="M49" s="15">
        <v>10</v>
      </c>
      <c r="N49" s="15"/>
      <c r="O49" s="15">
        <v>10</v>
      </c>
      <c r="P49" s="24">
        <f t="shared" si="2"/>
        <v>98</v>
      </c>
      <c r="Q49" s="11">
        <f t="shared" si="1"/>
        <v>1.0103092783505154</v>
      </c>
      <c r="R49" s="1"/>
    </row>
    <row r="50" spans="1:18" x14ac:dyDescent="0.25">
      <c r="A50" s="5" t="s">
        <v>49</v>
      </c>
      <c r="B50" s="3">
        <v>1</v>
      </c>
      <c r="C50" s="3">
        <v>5</v>
      </c>
      <c r="D50" s="3">
        <v>10</v>
      </c>
      <c r="E50" s="3">
        <v>0</v>
      </c>
      <c r="F50" s="3">
        <v>9.5</v>
      </c>
      <c r="G50" s="15">
        <v>8</v>
      </c>
      <c r="H50" s="15">
        <v>12</v>
      </c>
      <c r="I50" s="15">
        <v>12</v>
      </c>
      <c r="J50" s="15">
        <v>7</v>
      </c>
      <c r="K50" s="15">
        <v>2.5</v>
      </c>
      <c r="L50" s="15">
        <v>4</v>
      </c>
      <c r="M50" s="15">
        <v>10</v>
      </c>
      <c r="N50" s="15"/>
      <c r="O50" s="15"/>
      <c r="P50" s="24">
        <f t="shared" si="2"/>
        <v>81</v>
      </c>
      <c r="Q50" s="11">
        <f t="shared" si="1"/>
        <v>0.83505154639175261</v>
      </c>
      <c r="R50" s="1"/>
    </row>
    <row r="51" spans="1:18" x14ac:dyDescent="0.25">
      <c r="A51" s="5" t="s">
        <v>50</v>
      </c>
      <c r="B51" s="3" t="s">
        <v>63</v>
      </c>
      <c r="C51" s="3" t="s">
        <v>63</v>
      </c>
      <c r="D51" s="3" t="s">
        <v>63</v>
      </c>
      <c r="E51" s="3" t="s">
        <v>63</v>
      </c>
      <c r="F51" s="3" t="s">
        <v>63</v>
      </c>
      <c r="G51" s="15">
        <v>8</v>
      </c>
      <c r="H51" s="15">
        <v>9</v>
      </c>
      <c r="I51" s="15">
        <v>12</v>
      </c>
      <c r="J51" s="15">
        <v>6</v>
      </c>
      <c r="K51" s="15">
        <v>2.5</v>
      </c>
      <c r="L51" s="15">
        <v>0</v>
      </c>
      <c r="M51" s="15">
        <v>10</v>
      </c>
      <c r="N51" s="15"/>
      <c r="O51" s="15">
        <v>5</v>
      </c>
      <c r="P51" s="24">
        <f t="shared" si="2"/>
        <v>52.5</v>
      </c>
      <c r="Q51" s="11">
        <f t="shared" si="1"/>
        <v>0.54123711340206182</v>
      </c>
      <c r="R51" s="27"/>
    </row>
    <row r="52" spans="1:18" x14ac:dyDescent="0.25">
      <c r="A52" s="5" t="s">
        <v>51</v>
      </c>
      <c r="B52" s="3">
        <v>5</v>
      </c>
      <c r="C52" s="3">
        <v>10</v>
      </c>
      <c r="D52" s="3">
        <v>10</v>
      </c>
      <c r="E52" s="3">
        <v>1</v>
      </c>
      <c r="F52" s="3">
        <v>9</v>
      </c>
      <c r="G52" s="15">
        <v>8</v>
      </c>
      <c r="H52" s="15">
        <v>11</v>
      </c>
      <c r="I52" s="15">
        <v>12</v>
      </c>
      <c r="J52" s="15">
        <v>10</v>
      </c>
      <c r="K52" s="15">
        <v>5</v>
      </c>
      <c r="L52" s="15">
        <v>2</v>
      </c>
      <c r="M52" s="15">
        <v>12</v>
      </c>
      <c r="N52" s="15"/>
      <c r="O52" s="15"/>
      <c r="P52" s="24">
        <f t="shared" si="2"/>
        <v>95</v>
      </c>
      <c r="Q52" s="11">
        <f t="shared" si="1"/>
        <v>0.97938144329896903</v>
      </c>
      <c r="R52" s="1"/>
    </row>
    <row r="53" spans="1:18" x14ac:dyDescent="0.25">
      <c r="A53" s="5" t="s">
        <v>52</v>
      </c>
      <c r="B53" s="3">
        <v>4</v>
      </c>
      <c r="C53" s="3">
        <v>8</v>
      </c>
      <c r="D53" s="3">
        <v>10</v>
      </c>
      <c r="E53" s="3">
        <v>1</v>
      </c>
      <c r="F53" s="3">
        <v>9.5</v>
      </c>
      <c r="G53" s="15" t="s">
        <v>63</v>
      </c>
      <c r="H53" s="15" t="s">
        <v>63</v>
      </c>
      <c r="I53" s="15">
        <v>12</v>
      </c>
      <c r="J53" s="15" t="s">
        <v>63</v>
      </c>
      <c r="K53" s="15">
        <v>2.5</v>
      </c>
      <c r="L53" s="15">
        <v>4</v>
      </c>
      <c r="M53" s="15">
        <v>10</v>
      </c>
      <c r="N53" s="15"/>
      <c r="O53" s="15"/>
      <c r="P53" s="24">
        <f t="shared" si="2"/>
        <v>61</v>
      </c>
      <c r="Q53" s="11">
        <f t="shared" si="1"/>
        <v>0.62886597938144329</v>
      </c>
      <c r="R53" s="1"/>
    </row>
    <row r="54" spans="1:18" x14ac:dyDescent="0.25">
      <c r="A54" s="5" t="s">
        <v>53</v>
      </c>
      <c r="B54" s="3">
        <v>5</v>
      </c>
      <c r="C54" s="3">
        <v>10</v>
      </c>
      <c r="D54" s="3">
        <v>10</v>
      </c>
      <c r="E54" s="3">
        <v>1</v>
      </c>
      <c r="F54" s="3">
        <v>10</v>
      </c>
      <c r="G54" s="15">
        <v>8</v>
      </c>
      <c r="H54" s="15">
        <v>12</v>
      </c>
      <c r="I54" s="15">
        <v>12</v>
      </c>
      <c r="J54" s="15">
        <v>10</v>
      </c>
      <c r="K54" s="15" t="s">
        <v>63</v>
      </c>
      <c r="L54" s="15">
        <v>4</v>
      </c>
      <c r="M54" s="15">
        <v>10</v>
      </c>
      <c r="N54" s="15"/>
      <c r="O54" s="15"/>
      <c r="P54" s="24">
        <f t="shared" si="2"/>
        <v>92</v>
      </c>
      <c r="Q54" s="11">
        <f t="shared" si="1"/>
        <v>0.94845360824742264</v>
      </c>
      <c r="R54" s="1"/>
    </row>
    <row r="55" spans="1:18" x14ac:dyDescent="0.25">
      <c r="A55" s="5" t="s">
        <v>54</v>
      </c>
      <c r="B55" s="3">
        <v>1</v>
      </c>
      <c r="C55" s="3">
        <v>4</v>
      </c>
      <c r="D55" s="3">
        <v>9</v>
      </c>
      <c r="E55" s="3">
        <v>1</v>
      </c>
      <c r="F55" s="3">
        <v>0</v>
      </c>
      <c r="G55" s="15">
        <v>8</v>
      </c>
      <c r="H55" s="15">
        <v>3</v>
      </c>
      <c r="I55" s="15">
        <v>11</v>
      </c>
      <c r="J55" s="15">
        <v>7</v>
      </c>
      <c r="K55" s="15" t="s">
        <v>63</v>
      </c>
      <c r="L55" s="15" t="s">
        <v>63</v>
      </c>
      <c r="M55" s="15" t="s">
        <v>63</v>
      </c>
      <c r="N55" s="15">
        <v>3</v>
      </c>
      <c r="O55" s="15">
        <v>10</v>
      </c>
      <c r="P55" s="24">
        <f t="shared" si="2"/>
        <v>57</v>
      </c>
      <c r="Q55" s="11">
        <f t="shared" si="1"/>
        <v>0.58762886597938147</v>
      </c>
      <c r="R55" s="27"/>
    </row>
    <row r="56" spans="1:18" x14ac:dyDescent="0.25">
      <c r="A56" s="5" t="s">
        <v>55</v>
      </c>
      <c r="B56" s="3">
        <v>4</v>
      </c>
      <c r="C56" s="3">
        <v>7</v>
      </c>
      <c r="D56" s="3">
        <v>10</v>
      </c>
      <c r="E56" s="3">
        <v>1</v>
      </c>
      <c r="F56" s="3">
        <v>7</v>
      </c>
      <c r="G56" s="15">
        <v>5</v>
      </c>
      <c r="H56" s="15">
        <v>11.5</v>
      </c>
      <c r="I56" s="15">
        <v>8</v>
      </c>
      <c r="J56" s="15">
        <v>10</v>
      </c>
      <c r="K56" s="15">
        <v>3.5</v>
      </c>
      <c r="L56" s="15">
        <v>8</v>
      </c>
      <c r="M56" s="15">
        <v>11</v>
      </c>
      <c r="N56" s="15"/>
      <c r="O56" s="15"/>
      <c r="P56" s="24">
        <f t="shared" si="2"/>
        <v>86</v>
      </c>
      <c r="Q56" s="11">
        <f t="shared" si="1"/>
        <v>0.88659793814432986</v>
      </c>
      <c r="R56" s="1"/>
    </row>
    <row r="57" spans="1:18" x14ac:dyDescent="0.25">
      <c r="A57" s="5" t="s">
        <v>56</v>
      </c>
      <c r="B57" s="3">
        <v>5</v>
      </c>
      <c r="C57" s="3" t="s">
        <v>63</v>
      </c>
      <c r="D57" s="3">
        <v>10</v>
      </c>
      <c r="E57" s="3">
        <v>1</v>
      </c>
      <c r="F57" s="3" t="s">
        <v>63</v>
      </c>
      <c r="G57" s="15">
        <v>8</v>
      </c>
      <c r="H57" s="15">
        <v>11</v>
      </c>
      <c r="I57" s="15">
        <v>8</v>
      </c>
      <c r="J57" s="15">
        <v>7</v>
      </c>
      <c r="K57" s="15">
        <v>2.5</v>
      </c>
      <c r="L57" s="15">
        <v>4</v>
      </c>
      <c r="M57" s="15">
        <v>10</v>
      </c>
      <c r="N57" s="15"/>
      <c r="O57" s="15"/>
      <c r="P57" s="24">
        <f t="shared" si="2"/>
        <v>66.5</v>
      </c>
      <c r="Q57" s="11">
        <f t="shared" si="1"/>
        <v>0.68556701030927836</v>
      </c>
      <c r="R57" s="1"/>
    </row>
    <row r="58" spans="1:18" ht="15.75" thickBot="1" x14ac:dyDescent="0.3">
      <c r="A58" s="6" t="s">
        <v>57</v>
      </c>
      <c r="B58" s="4">
        <v>5</v>
      </c>
      <c r="C58" s="4">
        <v>9.5</v>
      </c>
      <c r="D58" s="4">
        <v>10</v>
      </c>
      <c r="E58" s="4">
        <v>1</v>
      </c>
      <c r="F58" s="4">
        <v>9.5</v>
      </c>
      <c r="G58" s="16">
        <v>8</v>
      </c>
      <c r="H58" s="16">
        <v>12</v>
      </c>
      <c r="I58" s="16">
        <v>12</v>
      </c>
      <c r="J58" s="16">
        <v>8</v>
      </c>
      <c r="K58" s="16">
        <v>2.5</v>
      </c>
      <c r="L58" s="16">
        <v>4</v>
      </c>
      <c r="M58" s="16">
        <v>12</v>
      </c>
      <c r="N58" s="16"/>
      <c r="O58" s="16"/>
      <c r="P58" s="26">
        <f t="shared" si="2"/>
        <v>93.5</v>
      </c>
      <c r="Q58" s="12">
        <f t="shared" si="1"/>
        <v>0.96391752577319589</v>
      </c>
      <c r="R58" s="1"/>
    </row>
    <row r="60" spans="1:18" x14ac:dyDescent="0.25">
      <c r="A60" s="1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x14ac:dyDescent="0.25"/>
  <cols>
    <col min="1" max="1" width="21.7109375" customWidth="1"/>
  </cols>
  <sheetData>
    <row r="1" spans="1:17" ht="15.75" thickBot="1" x14ac:dyDescent="0.3">
      <c r="A1" s="28"/>
      <c r="B1" s="160" t="s">
        <v>79</v>
      </c>
      <c r="C1" s="161"/>
      <c r="D1" s="161"/>
      <c r="E1" s="161"/>
      <c r="F1" s="162"/>
      <c r="G1" s="163" t="s">
        <v>80</v>
      </c>
      <c r="H1" s="164"/>
      <c r="I1" s="164"/>
      <c r="J1" s="164"/>
      <c r="K1" s="165"/>
      <c r="L1" s="166" t="s">
        <v>81</v>
      </c>
      <c r="M1" s="167"/>
      <c r="N1" s="168"/>
      <c r="O1" s="169"/>
      <c r="P1" s="169"/>
      <c r="Q1" s="169"/>
    </row>
    <row r="2" spans="1:17" ht="15.75" thickBot="1" x14ac:dyDescent="0.3">
      <c r="A2" s="33" t="s">
        <v>0</v>
      </c>
      <c r="B2" s="37" t="s">
        <v>64</v>
      </c>
      <c r="C2" s="29" t="s">
        <v>65</v>
      </c>
      <c r="D2" s="29" t="s">
        <v>66</v>
      </c>
      <c r="E2" s="29" t="s">
        <v>67</v>
      </c>
      <c r="F2" s="38" t="s">
        <v>68</v>
      </c>
      <c r="G2" s="37" t="s">
        <v>64</v>
      </c>
      <c r="H2" s="29" t="s">
        <v>65</v>
      </c>
      <c r="I2" s="29" t="s">
        <v>66</v>
      </c>
      <c r="J2" s="29" t="s">
        <v>67</v>
      </c>
      <c r="K2" s="38" t="s">
        <v>68</v>
      </c>
      <c r="L2" s="56" t="s">
        <v>82</v>
      </c>
      <c r="M2" s="57" t="s">
        <v>78</v>
      </c>
      <c r="N2" s="45"/>
      <c r="O2" s="45"/>
      <c r="P2" s="45"/>
      <c r="Q2" s="45"/>
    </row>
    <row r="3" spans="1:17" x14ac:dyDescent="0.25">
      <c r="A3" s="34" t="s">
        <v>1</v>
      </c>
      <c r="B3" s="37">
        <v>10</v>
      </c>
      <c r="C3" s="29">
        <v>8</v>
      </c>
      <c r="D3" s="29">
        <v>10</v>
      </c>
      <c r="E3" s="29">
        <v>8</v>
      </c>
      <c r="F3" s="38">
        <v>12</v>
      </c>
      <c r="G3" s="49">
        <v>6</v>
      </c>
      <c r="H3" s="50">
        <v>10</v>
      </c>
      <c r="I3" s="50">
        <v>10</v>
      </c>
      <c r="J3" s="50">
        <v>8</v>
      </c>
      <c r="K3" s="51">
        <v>14</v>
      </c>
      <c r="L3" s="58">
        <v>40</v>
      </c>
      <c r="M3" s="59">
        <v>1</v>
      </c>
      <c r="N3" s="28"/>
      <c r="O3" s="28"/>
      <c r="P3" s="28"/>
      <c r="Q3" s="28"/>
    </row>
    <row r="4" spans="1:17" ht="15.75" thickBot="1" x14ac:dyDescent="0.3">
      <c r="A4" s="35" t="s">
        <v>2</v>
      </c>
      <c r="B4" s="39">
        <v>3.425925925925926</v>
      </c>
      <c r="C4" s="30">
        <v>5.0185185185185182</v>
      </c>
      <c r="D4" s="30">
        <v>7.2222222222222223</v>
      </c>
      <c r="E4" s="30">
        <v>1.2777777777777777</v>
      </c>
      <c r="F4" s="40">
        <v>3.7592592592592591</v>
      </c>
      <c r="G4" s="39">
        <v>0.44444444444444442</v>
      </c>
      <c r="H4" s="30">
        <v>4.4074074074074074</v>
      </c>
      <c r="I4" s="30">
        <v>7.0185185185185182</v>
      </c>
      <c r="J4" s="30">
        <v>1.462962962962963</v>
      </c>
      <c r="K4" s="40">
        <v>3.8148148148148149</v>
      </c>
      <c r="L4" s="60">
        <v>18.925925925925927</v>
      </c>
      <c r="M4" s="61">
        <v>0.47314814814814821</v>
      </c>
      <c r="N4" s="65"/>
      <c r="O4" s="28"/>
      <c r="P4" s="65"/>
      <c r="Q4" s="28"/>
    </row>
    <row r="5" spans="1:17" x14ac:dyDescent="0.25">
      <c r="A5" s="36" t="s">
        <v>3</v>
      </c>
      <c r="B5" s="41">
        <v>3</v>
      </c>
      <c r="C5" s="31">
        <v>5</v>
      </c>
      <c r="D5" s="31">
        <v>6</v>
      </c>
      <c r="E5" s="31">
        <v>2</v>
      </c>
      <c r="F5" s="42">
        <v>4</v>
      </c>
      <c r="G5" s="46"/>
      <c r="H5" s="48"/>
      <c r="I5" s="48"/>
      <c r="J5" s="48"/>
      <c r="K5" s="47"/>
      <c r="L5" s="62">
        <v>20</v>
      </c>
      <c r="M5" s="63">
        <v>0.5</v>
      </c>
      <c r="N5" s="28"/>
      <c r="O5" s="28"/>
      <c r="P5" s="28"/>
      <c r="Q5" s="28"/>
    </row>
    <row r="6" spans="1:17" x14ac:dyDescent="0.25">
      <c r="A6" s="36" t="s">
        <v>4</v>
      </c>
      <c r="B6" s="41"/>
      <c r="C6" s="31"/>
      <c r="D6" s="31"/>
      <c r="E6" s="31"/>
      <c r="F6" s="42"/>
      <c r="G6" s="46">
        <v>0</v>
      </c>
      <c r="H6" s="48">
        <v>9</v>
      </c>
      <c r="I6" s="48">
        <v>10</v>
      </c>
      <c r="J6" s="48">
        <v>0</v>
      </c>
      <c r="K6" s="47">
        <v>14</v>
      </c>
      <c r="L6" s="62">
        <v>33</v>
      </c>
      <c r="M6" s="63">
        <v>0.82499999999999996</v>
      </c>
      <c r="N6" s="28"/>
      <c r="O6" s="28"/>
      <c r="P6" s="28"/>
      <c r="Q6" s="28"/>
    </row>
    <row r="7" spans="1:17" x14ac:dyDescent="0.25">
      <c r="A7" s="36" t="s">
        <v>5</v>
      </c>
      <c r="B7" s="41">
        <v>4</v>
      </c>
      <c r="C7" s="31">
        <v>5</v>
      </c>
      <c r="D7" s="31">
        <v>8</v>
      </c>
      <c r="E7" s="31">
        <v>2</v>
      </c>
      <c r="F7" s="42">
        <v>7.5</v>
      </c>
      <c r="G7" s="46"/>
      <c r="H7" s="48"/>
      <c r="I7" s="48"/>
      <c r="J7" s="48"/>
      <c r="K7" s="47"/>
      <c r="L7" s="62">
        <v>26.5</v>
      </c>
      <c r="M7" s="63">
        <v>0.66249999999999998</v>
      </c>
      <c r="N7" s="28"/>
      <c r="O7" s="28"/>
      <c r="P7" s="28"/>
      <c r="Q7" s="28"/>
    </row>
    <row r="8" spans="1:17" x14ac:dyDescent="0.25">
      <c r="A8" s="36" t="s">
        <v>6</v>
      </c>
      <c r="B8" s="41">
        <v>2</v>
      </c>
      <c r="C8" s="31">
        <v>5</v>
      </c>
      <c r="D8" s="31">
        <v>10</v>
      </c>
      <c r="E8" s="31">
        <v>0</v>
      </c>
      <c r="F8" s="42">
        <v>5</v>
      </c>
      <c r="G8" s="46"/>
      <c r="H8" s="48"/>
      <c r="I8" s="48"/>
      <c r="J8" s="48"/>
      <c r="K8" s="47"/>
      <c r="L8" s="62">
        <v>22</v>
      </c>
      <c r="M8" s="63">
        <v>0.55000000000000004</v>
      </c>
      <c r="N8" s="28"/>
      <c r="O8" s="28"/>
      <c r="P8" s="28"/>
      <c r="Q8" s="28"/>
    </row>
    <row r="9" spans="1:17" x14ac:dyDescent="0.25">
      <c r="A9" s="36" t="s">
        <v>7</v>
      </c>
      <c r="B9" s="41"/>
      <c r="C9" s="31"/>
      <c r="D9" s="31"/>
      <c r="E9" s="31"/>
      <c r="F9" s="42"/>
      <c r="G9" s="46">
        <v>0</v>
      </c>
      <c r="H9" s="48">
        <v>8</v>
      </c>
      <c r="I9" s="48">
        <v>6.5</v>
      </c>
      <c r="J9" s="52">
        <v>0</v>
      </c>
      <c r="K9" s="47">
        <v>6</v>
      </c>
      <c r="L9" s="62">
        <v>20.5</v>
      </c>
      <c r="M9" s="63">
        <v>0.51249999999999996</v>
      </c>
      <c r="N9" s="28"/>
      <c r="O9" s="28"/>
      <c r="P9" s="28"/>
      <c r="Q9" s="28"/>
    </row>
    <row r="10" spans="1:17" x14ac:dyDescent="0.25">
      <c r="A10" s="36" t="s">
        <v>8</v>
      </c>
      <c r="B10" s="41"/>
      <c r="C10" s="31"/>
      <c r="D10" s="31"/>
      <c r="E10" s="31"/>
      <c r="F10" s="42"/>
      <c r="G10" s="46">
        <v>0</v>
      </c>
      <c r="H10" s="48">
        <v>1</v>
      </c>
      <c r="I10" s="48">
        <v>0</v>
      </c>
      <c r="J10" s="48">
        <v>0</v>
      </c>
      <c r="K10" s="47">
        <v>0.5</v>
      </c>
      <c r="L10" s="62">
        <v>1.5</v>
      </c>
      <c r="M10" s="63">
        <v>3.7499999999999999E-2</v>
      </c>
      <c r="N10" s="28"/>
      <c r="O10" s="28"/>
      <c r="P10" s="28"/>
      <c r="Q10" s="28"/>
    </row>
    <row r="11" spans="1:17" x14ac:dyDescent="0.25">
      <c r="A11" s="36" t="s">
        <v>9</v>
      </c>
      <c r="B11" s="41">
        <v>2.5</v>
      </c>
      <c r="C11" s="31">
        <v>5</v>
      </c>
      <c r="D11" s="31">
        <v>5</v>
      </c>
      <c r="E11" s="31">
        <v>0</v>
      </c>
      <c r="F11" s="42">
        <v>8</v>
      </c>
      <c r="G11" s="46"/>
      <c r="H11" s="48"/>
      <c r="I11" s="48"/>
      <c r="J11" s="48"/>
      <c r="K11" s="47"/>
      <c r="L11" s="62">
        <v>20.5</v>
      </c>
      <c r="M11" s="63">
        <v>0.51249999999999996</v>
      </c>
      <c r="N11" s="28"/>
      <c r="O11" s="28"/>
      <c r="P11" s="28"/>
      <c r="Q11" s="28"/>
    </row>
    <row r="12" spans="1:17" x14ac:dyDescent="0.25">
      <c r="A12" s="36" t="s">
        <v>10</v>
      </c>
      <c r="B12" s="41">
        <v>1</v>
      </c>
      <c r="C12" s="31">
        <v>5</v>
      </c>
      <c r="D12" s="31">
        <v>8</v>
      </c>
      <c r="E12" s="31">
        <v>0.5</v>
      </c>
      <c r="F12" s="42">
        <v>4</v>
      </c>
      <c r="G12" s="46"/>
      <c r="H12" s="48"/>
      <c r="I12" s="48"/>
      <c r="J12" s="48"/>
      <c r="K12" s="47"/>
      <c r="L12" s="62">
        <v>18.5</v>
      </c>
      <c r="M12" s="63">
        <v>0.46250000000000002</v>
      </c>
      <c r="N12" s="28"/>
      <c r="O12" s="28"/>
      <c r="P12" s="28"/>
      <c r="Q12" s="28"/>
    </row>
    <row r="13" spans="1:17" x14ac:dyDescent="0.25">
      <c r="A13" s="36" t="s">
        <v>11</v>
      </c>
      <c r="B13" s="41">
        <v>2.5</v>
      </c>
      <c r="C13" s="31">
        <v>4</v>
      </c>
      <c r="D13" s="31">
        <v>0</v>
      </c>
      <c r="E13" s="31">
        <v>0</v>
      </c>
      <c r="F13" s="42">
        <v>6</v>
      </c>
      <c r="G13" s="46"/>
      <c r="H13" s="48"/>
      <c r="I13" s="48"/>
      <c r="J13" s="48"/>
      <c r="K13" s="47"/>
      <c r="L13" s="62">
        <v>12.5</v>
      </c>
      <c r="M13" s="63">
        <v>0.3125</v>
      </c>
      <c r="N13" s="28"/>
      <c r="O13" s="28"/>
      <c r="P13" s="28"/>
      <c r="Q13" s="28"/>
    </row>
    <row r="14" spans="1:17" x14ac:dyDescent="0.25">
      <c r="A14" s="36" t="s">
        <v>12</v>
      </c>
      <c r="B14" s="41"/>
      <c r="C14" s="31"/>
      <c r="D14" s="31"/>
      <c r="E14" s="31"/>
      <c r="F14" s="42"/>
      <c r="G14" s="46">
        <v>0</v>
      </c>
      <c r="H14" s="48">
        <v>6</v>
      </c>
      <c r="I14" s="48">
        <v>9.5</v>
      </c>
      <c r="J14" s="52">
        <v>4</v>
      </c>
      <c r="K14" s="47">
        <v>6</v>
      </c>
      <c r="L14" s="62">
        <v>25.5</v>
      </c>
      <c r="M14" s="63">
        <v>0.63749999999999996</v>
      </c>
      <c r="N14" s="28"/>
      <c r="O14" s="28"/>
      <c r="P14" s="28"/>
      <c r="Q14" s="28"/>
    </row>
    <row r="15" spans="1:17" x14ac:dyDescent="0.25">
      <c r="A15" s="36" t="s">
        <v>13</v>
      </c>
      <c r="B15" s="41">
        <v>9</v>
      </c>
      <c r="C15" s="31">
        <v>8</v>
      </c>
      <c r="D15" s="31">
        <v>10</v>
      </c>
      <c r="E15" s="31">
        <v>6</v>
      </c>
      <c r="F15" s="42">
        <v>12</v>
      </c>
      <c r="G15" s="46"/>
      <c r="H15" s="48"/>
      <c r="I15" s="48"/>
      <c r="J15" s="48"/>
      <c r="K15" s="47"/>
      <c r="L15" s="62">
        <v>45</v>
      </c>
      <c r="M15" s="63">
        <v>1.125</v>
      </c>
      <c r="N15" s="28"/>
      <c r="O15" s="28"/>
      <c r="P15" s="28"/>
      <c r="Q15" s="28"/>
    </row>
    <row r="16" spans="1:17" x14ac:dyDescent="0.25">
      <c r="A16" s="36" t="s">
        <v>14</v>
      </c>
      <c r="B16" s="41"/>
      <c r="C16" s="31"/>
      <c r="D16" s="31"/>
      <c r="E16" s="31"/>
      <c r="F16" s="42"/>
      <c r="G16" s="46">
        <v>0</v>
      </c>
      <c r="H16" s="48">
        <v>0</v>
      </c>
      <c r="I16" s="48">
        <v>1.5</v>
      </c>
      <c r="J16" s="48">
        <v>0</v>
      </c>
      <c r="K16" s="47">
        <v>0</v>
      </c>
      <c r="L16" s="62">
        <v>1.5</v>
      </c>
      <c r="M16" s="63">
        <v>3.7499999999999999E-2</v>
      </c>
      <c r="N16" s="28"/>
      <c r="O16" s="28"/>
      <c r="P16" s="28"/>
      <c r="Q16" s="28"/>
    </row>
    <row r="17" spans="1:13" x14ac:dyDescent="0.25">
      <c r="A17" s="36" t="s">
        <v>15</v>
      </c>
      <c r="B17" s="41">
        <v>4</v>
      </c>
      <c r="C17" s="31">
        <v>4</v>
      </c>
      <c r="D17" s="31">
        <v>0</v>
      </c>
      <c r="E17" s="31">
        <v>0</v>
      </c>
      <c r="F17" s="42">
        <v>6</v>
      </c>
      <c r="G17" s="46"/>
      <c r="H17" s="48"/>
      <c r="I17" s="48"/>
      <c r="J17" s="48"/>
      <c r="K17" s="47"/>
      <c r="L17" s="62">
        <v>14</v>
      </c>
      <c r="M17" s="63">
        <v>0.35</v>
      </c>
    </row>
    <row r="18" spans="1:13" x14ac:dyDescent="0.25">
      <c r="A18" s="36" t="s">
        <v>16</v>
      </c>
      <c r="B18" s="41"/>
      <c r="C18" s="31"/>
      <c r="D18" s="31"/>
      <c r="E18" s="31"/>
      <c r="F18" s="42"/>
      <c r="G18" s="46">
        <v>0</v>
      </c>
      <c r="H18" s="48">
        <v>0</v>
      </c>
      <c r="I18" s="48">
        <v>6.5</v>
      </c>
      <c r="J18" s="48">
        <v>0</v>
      </c>
      <c r="K18" s="47">
        <v>0</v>
      </c>
      <c r="L18" s="62">
        <v>6.5</v>
      </c>
      <c r="M18" s="63">
        <v>0.16250000000000001</v>
      </c>
    </row>
    <row r="19" spans="1:13" x14ac:dyDescent="0.25">
      <c r="A19" s="36" t="s">
        <v>17</v>
      </c>
      <c r="B19" s="41">
        <v>2.5</v>
      </c>
      <c r="C19" s="31">
        <v>5</v>
      </c>
      <c r="D19" s="31">
        <v>9.5</v>
      </c>
      <c r="E19" s="31">
        <v>0</v>
      </c>
      <c r="F19" s="42">
        <v>3.5</v>
      </c>
      <c r="G19" s="46"/>
      <c r="H19" s="48"/>
      <c r="I19" s="48"/>
      <c r="J19" s="48"/>
      <c r="K19" s="47"/>
      <c r="L19" s="62">
        <v>20.5</v>
      </c>
      <c r="M19" s="63">
        <v>0.51249999999999996</v>
      </c>
    </row>
    <row r="20" spans="1:13" x14ac:dyDescent="0.25">
      <c r="A20" s="36" t="s">
        <v>18</v>
      </c>
      <c r="B20" s="41">
        <v>2</v>
      </c>
      <c r="C20" s="31">
        <v>4</v>
      </c>
      <c r="D20" s="31">
        <v>0</v>
      </c>
      <c r="E20" s="31">
        <v>0</v>
      </c>
      <c r="F20" s="42">
        <v>2</v>
      </c>
      <c r="G20" s="46"/>
      <c r="H20" s="48"/>
      <c r="I20" s="48"/>
      <c r="J20" s="48"/>
      <c r="K20" s="47"/>
      <c r="L20" s="62">
        <v>8</v>
      </c>
      <c r="M20" s="63">
        <v>0.2</v>
      </c>
    </row>
    <row r="21" spans="1:13" x14ac:dyDescent="0.25">
      <c r="A21" s="36" t="s">
        <v>19</v>
      </c>
      <c r="B21" s="41"/>
      <c r="C21" s="31"/>
      <c r="D21" s="31"/>
      <c r="E21" s="31"/>
      <c r="F21" s="42"/>
      <c r="G21" s="46">
        <v>0</v>
      </c>
      <c r="H21" s="48">
        <v>4</v>
      </c>
      <c r="I21" s="48">
        <v>10</v>
      </c>
      <c r="J21" s="48">
        <v>0</v>
      </c>
      <c r="K21" s="47">
        <v>1</v>
      </c>
      <c r="L21" s="62">
        <v>15</v>
      </c>
      <c r="M21" s="63">
        <v>0.375</v>
      </c>
    </row>
    <row r="22" spans="1:13" x14ac:dyDescent="0.25">
      <c r="A22" s="36" t="s">
        <v>20</v>
      </c>
      <c r="B22" s="41">
        <v>3</v>
      </c>
      <c r="C22" s="31">
        <v>5</v>
      </c>
      <c r="D22" s="31">
        <v>10</v>
      </c>
      <c r="E22" s="31">
        <v>0</v>
      </c>
      <c r="F22" s="42">
        <v>1.5</v>
      </c>
      <c r="G22" s="46"/>
      <c r="H22" s="48"/>
      <c r="I22" s="48"/>
      <c r="J22" s="48"/>
      <c r="K22" s="47"/>
      <c r="L22" s="62">
        <v>19.5</v>
      </c>
      <c r="M22" s="63">
        <v>0.48749999999999999</v>
      </c>
    </row>
    <row r="23" spans="1:13" x14ac:dyDescent="0.25">
      <c r="A23" s="36" t="s">
        <v>21</v>
      </c>
      <c r="B23" s="41">
        <v>4.5</v>
      </c>
      <c r="C23" s="31">
        <v>5</v>
      </c>
      <c r="D23" s="31">
        <v>10</v>
      </c>
      <c r="E23" s="31">
        <v>0</v>
      </c>
      <c r="F23" s="42">
        <v>4</v>
      </c>
      <c r="G23" s="46"/>
      <c r="H23" s="48"/>
      <c r="I23" s="48"/>
      <c r="J23" s="48"/>
      <c r="K23" s="47"/>
      <c r="L23" s="62">
        <v>23.5</v>
      </c>
      <c r="M23" s="63">
        <v>0.58750000000000002</v>
      </c>
    </row>
    <row r="24" spans="1:13" x14ac:dyDescent="0.25">
      <c r="A24" s="36" t="s">
        <v>22</v>
      </c>
      <c r="B24" s="41"/>
      <c r="C24" s="31"/>
      <c r="D24" s="31"/>
      <c r="E24" s="31"/>
      <c r="F24" s="42"/>
      <c r="G24" s="46">
        <v>6</v>
      </c>
      <c r="H24" s="48">
        <v>10</v>
      </c>
      <c r="I24" s="48">
        <v>10</v>
      </c>
      <c r="J24" s="48">
        <v>7</v>
      </c>
      <c r="K24" s="47">
        <v>14</v>
      </c>
      <c r="L24" s="62">
        <v>47</v>
      </c>
      <c r="M24" s="63">
        <v>1.175</v>
      </c>
    </row>
    <row r="25" spans="1:13" x14ac:dyDescent="0.25">
      <c r="A25" s="36" t="s">
        <v>23</v>
      </c>
      <c r="B25" s="41"/>
      <c r="C25" s="31"/>
      <c r="D25" s="31"/>
      <c r="E25" s="31"/>
      <c r="F25" s="42"/>
      <c r="G25" s="46">
        <v>0</v>
      </c>
      <c r="H25" s="48">
        <v>0.5</v>
      </c>
      <c r="I25" s="48">
        <v>3.5</v>
      </c>
      <c r="J25" s="48">
        <v>0.5</v>
      </c>
      <c r="K25" s="47">
        <v>1</v>
      </c>
      <c r="L25" s="62">
        <v>5.5</v>
      </c>
      <c r="M25" s="63">
        <v>0.13750000000000001</v>
      </c>
    </row>
    <row r="26" spans="1:13" x14ac:dyDescent="0.25">
      <c r="A26" s="36" t="s">
        <v>24</v>
      </c>
      <c r="B26" s="41"/>
      <c r="C26" s="31"/>
      <c r="D26" s="31"/>
      <c r="E26" s="31"/>
      <c r="F26" s="42"/>
      <c r="G26" s="46">
        <v>0</v>
      </c>
      <c r="H26" s="48">
        <v>8</v>
      </c>
      <c r="I26" s="48">
        <v>9</v>
      </c>
      <c r="J26" s="48">
        <v>5.5</v>
      </c>
      <c r="K26" s="47">
        <v>11</v>
      </c>
      <c r="L26" s="62">
        <v>33.5</v>
      </c>
      <c r="M26" s="63">
        <v>0.83750000000000002</v>
      </c>
    </row>
    <row r="27" spans="1:13" x14ac:dyDescent="0.25">
      <c r="A27" s="36" t="s">
        <v>25</v>
      </c>
      <c r="B27" s="41"/>
      <c r="C27" s="31"/>
      <c r="D27" s="31"/>
      <c r="E27" s="31"/>
      <c r="F27" s="42"/>
      <c r="G27" s="46">
        <v>0</v>
      </c>
      <c r="H27" s="48">
        <v>0</v>
      </c>
      <c r="I27" s="48">
        <v>0</v>
      </c>
      <c r="J27" s="48">
        <v>0</v>
      </c>
      <c r="K27" s="47">
        <v>3</v>
      </c>
      <c r="L27" s="62">
        <v>3</v>
      </c>
      <c r="M27" s="63">
        <v>7.4999999999999997E-2</v>
      </c>
    </row>
    <row r="28" spans="1:13" x14ac:dyDescent="0.25">
      <c r="A28" s="36" t="s">
        <v>26</v>
      </c>
      <c r="B28" s="41"/>
      <c r="C28" s="31"/>
      <c r="D28" s="31"/>
      <c r="E28" s="31"/>
      <c r="F28" s="42"/>
      <c r="G28" s="46">
        <v>0.5</v>
      </c>
      <c r="H28" s="48">
        <v>2</v>
      </c>
      <c r="I28" s="48">
        <v>4</v>
      </c>
      <c r="J28" s="52">
        <v>1</v>
      </c>
      <c r="K28" s="47">
        <v>0</v>
      </c>
      <c r="L28" s="62">
        <v>7.5</v>
      </c>
      <c r="M28" s="63">
        <v>0.1875</v>
      </c>
    </row>
    <row r="29" spans="1:13" x14ac:dyDescent="0.25">
      <c r="A29" s="36" t="s">
        <v>27</v>
      </c>
      <c r="B29" s="41">
        <v>3</v>
      </c>
      <c r="C29" s="31">
        <v>5</v>
      </c>
      <c r="D29" s="31">
        <v>7</v>
      </c>
      <c r="E29" s="31">
        <v>0</v>
      </c>
      <c r="F29" s="42">
        <v>1</v>
      </c>
      <c r="G29" s="46"/>
      <c r="H29" s="48"/>
      <c r="I29" s="48"/>
      <c r="J29" s="48"/>
      <c r="K29" s="47"/>
      <c r="L29" s="62">
        <v>16</v>
      </c>
      <c r="M29" s="63">
        <v>0.4</v>
      </c>
    </row>
    <row r="30" spans="1:13" x14ac:dyDescent="0.25">
      <c r="A30" s="36" t="s">
        <v>28</v>
      </c>
      <c r="B30" s="41"/>
      <c r="C30" s="31"/>
      <c r="D30" s="31"/>
      <c r="E30" s="31"/>
      <c r="F30" s="42"/>
      <c r="G30" s="46">
        <v>0</v>
      </c>
      <c r="H30" s="48">
        <v>0</v>
      </c>
      <c r="I30" s="48">
        <v>0</v>
      </c>
      <c r="J30" s="52">
        <v>0</v>
      </c>
      <c r="K30" s="47">
        <v>3</v>
      </c>
      <c r="L30" s="62">
        <v>3</v>
      </c>
      <c r="M30" s="63">
        <v>7.4999999999999997E-2</v>
      </c>
    </row>
    <row r="31" spans="1:13" x14ac:dyDescent="0.25">
      <c r="A31" s="36" t="s">
        <v>29</v>
      </c>
      <c r="B31" s="41"/>
      <c r="C31" s="31"/>
      <c r="D31" s="31"/>
      <c r="E31" s="31"/>
      <c r="F31" s="42"/>
      <c r="G31" s="46">
        <v>1.5</v>
      </c>
      <c r="H31" s="48">
        <v>6</v>
      </c>
      <c r="I31" s="48">
        <v>6.5</v>
      </c>
      <c r="J31" s="52">
        <v>0</v>
      </c>
      <c r="K31" s="47">
        <v>5</v>
      </c>
      <c r="L31" s="62">
        <v>19</v>
      </c>
      <c r="M31" s="63">
        <v>0.47499999999999998</v>
      </c>
    </row>
    <row r="32" spans="1:13" x14ac:dyDescent="0.25">
      <c r="A32" s="36" t="s">
        <v>30</v>
      </c>
      <c r="B32" s="41">
        <v>3</v>
      </c>
      <c r="C32" s="31">
        <v>5</v>
      </c>
      <c r="D32" s="31">
        <v>7.5</v>
      </c>
      <c r="E32" s="31">
        <v>0</v>
      </c>
      <c r="F32" s="42">
        <v>4</v>
      </c>
      <c r="G32" s="46"/>
      <c r="H32" s="48"/>
      <c r="I32" s="48"/>
      <c r="J32" s="48"/>
      <c r="K32" s="47"/>
      <c r="L32" s="62">
        <v>19.5</v>
      </c>
      <c r="M32" s="63">
        <v>0.48749999999999999</v>
      </c>
    </row>
    <row r="33" spans="1:13" x14ac:dyDescent="0.25">
      <c r="A33" s="36" t="s">
        <v>31</v>
      </c>
      <c r="B33" s="41">
        <v>1.5</v>
      </c>
      <c r="C33" s="48">
        <v>0</v>
      </c>
      <c r="D33" s="31">
        <v>7</v>
      </c>
      <c r="E33" s="31">
        <v>0</v>
      </c>
      <c r="F33" s="42">
        <v>1</v>
      </c>
      <c r="G33" s="46"/>
      <c r="H33" s="48"/>
      <c r="I33" s="48"/>
      <c r="J33" s="48"/>
      <c r="K33" s="47"/>
      <c r="L33" s="62">
        <v>9.5</v>
      </c>
      <c r="M33" s="63">
        <v>0.23749999999999999</v>
      </c>
    </row>
    <row r="34" spans="1:13" x14ac:dyDescent="0.25">
      <c r="A34" s="36" t="s">
        <v>32</v>
      </c>
      <c r="B34" s="41">
        <v>1.5</v>
      </c>
      <c r="C34" s="31">
        <v>5</v>
      </c>
      <c r="D34" s="31">
        <v>10</v>
      </c>
      <c r="E34" s="31">
        <v>0</v>
      </c>
      <c r="F34" s="42">
        <v>2</v>
      </c>
      <c r="G34" s="46"/>
      <c r="H34" s="48"/>
      <c r="I34" s="48"/>
      <c r="J34" s="48"/>
      <c r="K34" s="47"/>
      <c r="L34" s="62">
        <v>18.5</v>
      </c>
      <c r="M34" s="63">
        <v>0.46250000000000002</v>
      </c>
    </row>
    <row r="35" spans="1:13" x14ac:dyDescent="0.25">
      <c r="A35" s="36" t="s">
        <v>33</v>
      </c>
      <c r="B35" s="41">
        <v>1</v>
      </c>
      <c r="C35" s="31">
        <v>5</v>
      </c>
      <c r="D35" s="31">
        <v>7.5</v>
      </c>
      <c r="E35" s="31">
        <v>3</v>
      </c>
      <c r="F35" s="42">
        <v>0</v>
      </c>
      <c r="G35" s="46"/>
      <c r="H35" s="48"/>
      <c r="I35" s="48"/>
      <c r="J35" s="48"/>
      <c r="K35" s="47"/>
      <c r="L35" s="62">
        <v>16.5</v>
      </c>
      <c r="M35" s="63">
        <v>0.41249999999999998</v>
      </c>
    </row>
    <row r="36" spans="1:13" x14ac:dyDescent="0.25">
      <c r="A36" s="36" t="s">
        <v>34</v>
      </c>
      <c r="B36" s="41">
        <v>0</v>
      </c>
      <c r="C36" s="31">
        <v>3</v>
      </c>
      <c r="D36" s="31">
        <v>0</v>
      </c>
      <c r="E36" s="31">
        <v>0</v>
      </c>
      <c r="F36" s="42">
        <v>1.5</v>
      </c>
      <c r="G36" s="46"/>
      <c r="H36" s="48"/>
      <c r="I36" s="48"/>
      <c r="J36" s="48"/>
      <c r="K36" s="47"/>
      <c r="L36" s="62">
        <v>4.5</v>
      </c>
      <c r="M36" s="63">
        <v>0.1125</v>
      </c>
    </row>
    <row r="37" spans="1:13" x14ac:dyDescent="0.25">
      <c r="A37" s="36" t="s">
        <v>35</v>
      </c>
      <c r="B37" s="41">
        <v>4</v>
      </c>
      <c r="C37" s="31">
        <v>7</v>
      </c>
      <c r="D37" s="31">
        <v>10</v>
      </c>
      <c r="E37" s="31">
        <v>1</v>
      </c>
      <c r="F37" s="42">
        <v>0</v>
      </c>
      <c r="G37" s="46"/>
      <c r="H37" s="48"/>
      <c r="I37" s="48"/>
      <c r="J37" s="48"/>
      <c r="K37" s="47"/>
      <c r="L37" s="62">
        <v>22</v>
      </c>
      <c r="M37" s="63">
        <v>0.55000000000000004</v>
      </c>
    </row>
    <row r="38" spans="1:13" x14ac:dyDescent="0.25">
      <c r="A38" s="36" t="s">
        <v>36</v>
      </c>
      <c r="B38" s="41"/>
      <c r="C38" s="31"/>
      <c r="D38" s="31"/>
      <c r="E38" s="31"/>
      <c r="F38" s="42"/>
      <c r="G38" s="46">
        <v>2</v>
      </c>
      <c r="H38" s="48">
        <v>0</v>
      </c>
      <c r="I38" s="48">
        <v>9.5</v>
      </c>
      <c r="J38" s="52">
        <v>2</v>
      </c>
      <c r="K38" s="47">
        <v>0</v>
      </c>
      <c r="L38" s="62">
        <v>13.5</v>
      </c>
      <c r="M38" s="63">
        <v>0.33750000000000002</v>
      </c>
    </row>
    <row r="39" spans="1:13" x14ac:dyDescent="0.25">
      <c r="A39" s="36" t="s">
        <v>37</v>
      </c>
      <c r="B39" s="41">
        <v>3</v>
      </c>
      <c r="C39" s="31">
        <v>5</v>
      </c>
      <c r="D39" s="31">
        <v>10</v>
      </c>
      <c r="E39" s="31">
        <v>0</v>
      </c>
      <c r="F39" s="42">
        <v>2</v>
      </c>
      <c r="G39" s="46"/>
      <c r="H39" s="48"/>
      <c r="I39" s="48"/>
      <c r="J39" s="48"/>
      <c r="K39" s="47"/>
      <c r="L39" s="62">
        <v>20</v>
      </c>
      <c r="M39" s="63">
        <v>0.5</v>
      </c>
    </row>
    <row r="40" spans="1:13" x14ac:dyDescent="0.25">
      <c r="A40" s="36" t="s">
        <v>38</v>
      </c>
      <c r="B40" s="41"/>
      <c r="C40" s="31"/>
      <c r="D40" s="31"/>
      <c r="E40" s="31"/>
      <c r="F40" s="42"/>
      <c r="G40" s="46">
        <v>0</v>
      </c>
      <c r="H40" s="48">
        <v>8</v>
      </c>
      <c r="I40" s="48">
        <v>6</v>
      </c>
      <c r="J40" s="48">
        <v>3</v>
      </c>
      <c r="K40" s="47">
        <v>0</v>
      </c>
      <c r="L40" s="62">
        <v>17</v>
      </c>
      <c r="M40" s="63">
        <v>0.42499999999999999</v>
      </c>
    </row>
    <row r="41" spans="1:13" x14ac:dyDescent="0.25">
      <c r="A41" s="36" t="s">
        <v>39</v>
      </c>
      <c r="B41" s="41">
        <v>9</v>
      </c>
      <c r="C41" s="31">
        <v>7</v>
      </c>
      <c r="D41" s="31">
        <v>9.5</v>
      </c>
      <c r="E41" s="31">
        <v>5</v>
      </c>
      <c r="F41" s="42">
        <v>4</v>
      </c>
      <c r="G41" s="46"/>
      <c r="H41" s="48"/>
      <c r="I41" s="48"/>
      <c r="J41" s="48"/>
      <c r="K41" s="47"/>
      <c r="L41" s="62">
        <v>34.5</v>
      </c>
      <c r="M41" s="63">
        <v>0.86250000000000004</v>
      </c>
    </row>
    <row r="42" spans="1:13" x14ac:dyDescent="0.25">
      <c r="A42" s="36" t="s">
        <v>40</v>
      </c>
      <c r="B42" s="41"/>
      <c r="C42" s="31"/>
      <c r="D42" s="31"/>
      <c r="E42" s="31"/>
      <c r="F42" s="42"/>
      <c r="G42" s="46">
        <v>0</v>
      </c>
      <c r="H42" s="48">
        <v>1.5</v>
      </c>
      <c r="I42" s="48">
        <v>9.5</v>
      </c>
      <c r="J42" s="52">
        <v>1</v>
      </c>
      <c r="K42" s="47">
        <v>1</v>
      </c>
      <c r="L42" s="62">
        <v>13</v>
      </c>
      <c r="M42" s="63">
        <v>0.32500000000000001</v>
      </c>
    </row>
    <row r="43" spans="1:13" x14ac:dyDescent="0.25">
      <c r="A43" s="36" t="s">
        <v>41</v>
      </c>
      <c r="B43" s="41">
        <v>3</v>
      </c>
      <c r="C43" s="31">
        <v>5</v>
      </c>
      <c r="D43" s="31">
        <v>5</v>
      </c>
      <c r="E43" s="31">
        <v>1</v>
      </c>
      <c r="F43" s="42">
        <v>1</v>
      </c>
      <c r="G43" s="46"/>
      <c r="H43" s="48"/>
      <c r="I43" s="48"/>
      <c r="J43" s="48"/>
      <c r="K43" s="47"/>
      <c r="L43" s="62">
        <v>15</v>
      </c>
      <c r="M43" s="63">
        <v>0.375</v>
      </c>
    </row>
    <row r="44" spans="1:13" x14ac:dyDescent="0.25">
      <c r="A44" s="36" t="s">
        <v>42</v>
      </c>
      <c r="B44" s="41"/>
      <c r="C44" s="31"/>
      <c r="D44" s="31"/>
      <c r="E44" s="31"/>
      <c r="F44" s="42"/>
      <c r="G44" s="46"/>
      <c r="H44" s="48"/>
      <c r="I44" s="48"/>
      <c r="J44" s="48"/>
      <c r="K44" s="47"/>
      <c r="L44" s="62">
        <v>0</v>
      </c>
      <c r="M44" s="63">
        <v>0</v>
      </c>
    </row>
    <row r="45" spans="1:13" x14ac:dyDescent="0.25">
      <c r="A45" s="36" t="s">
        <v>43</v>
      </c>
      <c r="B45" s="41"/>
      <c r="C45" s="31"/>
      <c r="D45" s="31"/>
      <c r="E45" s="31"/>
      <c r="F45" s="42"/>
      <c r="G45" s="46">
        <v>0</v>
      </c>
      <c r="H45" s="48">
        <v>5</v>
      </c>
      <c r="I45" s="48">
        <v>10</v>
      </c>
      <c r="J45" s="48">
        <v>0.5</v>
      </c>
      <c r="K45" s="47">
        <v>3</v>
      </c>
      <c r="L45" s="62">
        <v>18.5</v>
      </c>
      <c r="M45" s="63">
        <v>0.46250000000000002</v>
      </c>
    </row>
    <row r="46" spans="1:13" x14ac:dyDescent="0.25">
      <c r="A46" s="36" t="s">
        <v>44</v>
      </c>
      <c r="B46" s="41"/>
      <c r="C46" s="31"/>
      <c r="D46" s="31"/>
      <c r="E46" s="31"/>
      <c r="F46" s="42"/>
      <c r="G46" s="46">
        <v>0</v>
      </c>
      <c r="H46" s="48">
        <v>7</v>
      </c>
      <c r="I46" s="48">
        <v>10</v>
      </c>
      <c r="J46" s="48">
        <v>1</v>
      </c>
      <c r="K46" s="47">
        <v>4</v>
      </c>
      <c r="L46" s="62">
        <v>22</v>
      </c>
      <c r="M46" s="63">
        <v>0.55000000000000004</v>
      </c>
    </row>
    <row r="47" spans="1:13" x14ac:dyDescent="0.25">
      <c r="A47" s="36" t="s">
        <v>45</v>
      </c>
      <c r="B47" s="41"/>
      <c r="C47" s="31"/>
      <c r="D47" s="31"/>
      <c r="E47" s="31"/>
      <c r="F47" s="42"/>
      <c r="G47" s="46">
        <v>0</v>
      </c>
      <c r="H47" s="48">
        <v>1.5</v>
      </c>
      <c r="I47" s="48">
        <v>7.5</v>
      </c>
      <c r="J47" s="48">
        <v>1</v>
      </c>
      <c r="K47" s="47">
        <v>0</v>
      </c>
      <c r="L47" s="62">
        <v>10</v>
      </c>
      <c r="M47" s="63">
        <v>0.25</v>
      </c>
    </row>
    <row r="48" spans="1:13" x14ac:dyDescent="0.25">
      <c r="A48" s="36" t="s">
        <v>46</v>
      </c>
      <c r="B48" s="41">
        <v>2.5</v>
      </c>
      <c r="C48" s="31">
        <v>4</v>
      </c>
      <c r="D48" s="31">
        <v>6</v>
      </c>
      <c r="E48" s="31">
        <v>0</v>
      </c>
      <c r="F48" s="42">
        <v>0</v>
      </c>
      <c r="G48" s="46"/>
      <c r="H48" s="48"/>
      <c r="I48" s="48"/>
      <c r="J48" s="48"/>
      <c r="K48" s="47"/>
      <c r="L48" s="62">
        <v>12.5</v>
      </c>
      <c r="M48" s="63">
        <v>0.3125</v>
      </c>
    </row>
    <row r="49" spans="1:13" x14ac:dyDescent="0.25">
      <c r="A49" s="36" t="s">
        <v>47</v>
      </c>
      <c r="B49" s="41"/>
      <c r="C49" s="31"/>
      <c r="D49" s="31"/>
      <c r="E49" s="31"/>
      <c r="F49" s="42"/>
      <c r="G49" s="46">
        <v>0</v>
      </c>
      <c r="H49" s="48">
        <v>5</v>
      </c>
      <c r="I49" s="48">
        <v>9.5</v>
      </c>
      <c r="J49" s="48">
        <v>4</v>
      </c>
      <c r="K49" s="47">
        <v>2</v>
      </c>
      <c r="L49" s="62">
        <v>20.5</v>
      </c>
      <c r="M49" s="63">
        <v>0.51249999999999996</v>
      </c>
    </row>
    <row r="50" spans="1:13" x14ac:dyDescent="0.25">
      <c r="A50" s="36" t="s">
        <v>48</v>
      </c>
      <c r="B50" s="41">
        <v>9</v>
      </c>
      <c r="C50" s="31">
        <v>7</v>
      </c>
      <c r="D50" s="31">
        <v>9</v>
      </c>
      <c r="E50" s="31">
        <v>7</v>
      </c>
      <c r="F50" s="42">
        <v>12</v>
      </c>
      <c r="G50" s="46"/>
      <c r="H50" s="48"/>
      <c r="I50" s="48"/>
      <c r="J50" s="48"/>
      <c r="K50" s="47"/>
      <c r="L50" s="62">
        <v>44</v>
      </c>
      <c r="M50" s="63">
        <v>1.1000000000000001</v>
      </c>
    </row>
    <row r="51" spans="1:13" x14ac:dyDescent="0.25">
      <c r="A51" s="36" t="s">
        <v>49</v>
      </c>
      <c r="B51" s="41"/>
      <c r="C51" s="31"/>
      <c r="D51" s="31"/>
      <c r="E51" s="31"/>
      <c r="F51" s="42"/>
      <c r="G51" s="46">
        <v>0</v>
      </c>
      <c r="H51" s="48">
        <v>1</v>
      </c>
      <c r="I51" s="48">
        <v>6.5</v>
      </c>
      <c r="J51" s="52">
        <v>0</v>
      </c>
      <c r="K51" s="47">
        <v>1</v>
      </c>
      <c r="L51" s="62">
        <v>8.5</v>
      </c>
      <c r="M51" s="63">
        <v>0.21249999999999999</v>
      </c>
    </row>
    <row r="52" spans="1:13" x14ac:dyDescent="0.25">
      <c r="A52" s="36" t="s">
        <v>50</v>
      </c>
      <c r="B52" s="41">
        <v>3.5</v>
      </c>
      <c r="C52" s="31">
        <v>5</v>
      </c>
      <c r="D52" s="31">
        <v>10</v>
      </c>
      <c r="E52" s="31">
        <v>0</v>
      </c>
      <c r="F52" s="42">
        <v>1</v>
      </c>
      <c r="G52" s="46"/>
      <c r="H52" s="48"/>
      <c r="I52" s="48"/>
      <c r="J52" s="48"/>
      <c r="K52" s="47"/>
      <c r="L52" s="62">
        <v>19.5</v>
      </c>
      <c r="M52" s="63">
        <v>0.48749999999999999</v>
      </c>
    </row>
    <row r="53" spans="1:13" x14ac:dyDescent="0.25">
      <c r="A53" s="36" t="s">
        <v>51</v>
      </c>
      <c r="B53" s="41"/>
      <c r="C53" s="31"/>
      <c r="D53" s="31"/>
      <c r="E53" s="31"/>
      <c r="F53" s="42"/>
      <c r="G53" s="46">
        <v>0</v>
      </c>
      <c r="H53" s="48">
        <v>9.5</v>
      </c>
      <c r="I53" s="48">
        <v>9.5</v>
      </c>
      <c r="J53" s="48">
        <v>5</v>
      </c>
      <c r="K53" s="47">
        <v>10</v>
      </c>
      <c r="L53" s="62">
        <v>34</v>
      </c>
      <c r="M53" s="63">
        <v>0.85</v>
      </c>
    </row>
    <row r="54" spans="1:13" x14ac:dyDescent="0.25">
      <c r="A54" s="36" t="s">
        <v>52</v>
      </c>
      <c r="B54" s="41"/>
      <c r="C54" s="31"/>
      <c r="D54" s="31"/>
      <c r="E54" s="31"/>
      <c r="F54" s="42"/>
      <c r="G54" s="46">
        <v>2</v>
      </c>
      <c r="H54" s="48">
        <v>1</v>
      </c>
      <c r="I54" s="48">
        <v>10</v>
      </c>
      <c r="J54" s="48">
        <v>0</v>
      </c>
      <c r="K54" s="47">
        <v>0.5</v>
      </c>
      <c r="L54" s="62">
        <v>13.5</v>
      </c>
      <c r="M54" s="63">
        <v>0.33750000000000002</v>
      </c>
    </row>
    <row r="55" spans="1:13" x14ac:dyDescent="0.25">
      <c r="A55" s="36" t="s">
        <v>53</v>
      </c>
      <c r="B55" s="41">
        <v>5.5</v>
      </c>
      <c r="C55" s="31">
        <v>7.5</v>
      </c>
      <c r="D55" s="31">
        <v>10</v>
      </c>
      <c r="E55" s="31">
        <v>7</v>
      </c>
      <c r="F55" s="42">
        <v>5.5</v>
      </c>
      <c r="G55" s="46"/>
      <c r="H55" s="48"/>
      <c r="I55" s="48"/>
      <c r="J55" s="48"/>
      <c r="K55" s="47"/>
      <c r="L55" s="62">
        <v>35.5</v>
      </c>
      <c r="M55" s="63">
        <v>0.88749999999999996</v>
      </c>
    </row>
    <row r="56" spans="1:13" x14ac:dyDescent="0.25">
      <c r="A56" s="36" t="s">
        <v>54</v>
      </c>
      <c r="B56" s="41">
        <v>3</v>
      </c>
      <c r="C56" s="31">
        <v>5</v>
      </c>
      <c r="D56" s="31">
        <v>10</v>
      </c>
      <c r="E56" s="31">
        <v>0</v>
      </c>
      <c r="F56" s="42">
        <v>3</v>
      </c>
      <c r="G56" s="46"/>
      <c r="H56" s="48"/>
      <c r="I56" s="48"/>
      <c r="J56" s="48"/>
      <c r="K56" s="47"/>
      <c r="L56" s="62">
        <v>21</v>
      </c>
      <c r="M56" s="63">
        <v>0.52500000000000002</v>
      </c>
    </row>
    <row r="57" spans="1:13" x14ac:dyDescent="0.25">
      <c r="A57" s="36" t="s">
        <v>55</v>
      </c>
      <c r="B57" s="41"/>
      <c r="C57" s="31"/>
      <c r="D57" s="31"/>
      <c r="E57" s="31"/>
      <c r="F57" s="42"/>
      <c r="G57" s="46">
        <v>0</v>
      </c>
      <c r="H57" s="48">
        <v>8</v>
      </c>
      <c r="I57" s="48">
        <v>10</v>
      </c>
      <c r="J57" s="52">
        <v>2</v>
      </c>
      <c r="K57" s="47">
        <v>3</v>
      </c>
      <c r="L57" s="62">
        <v>23</v>
      </c>
      <c r="M57" s="63">
        <v>0.57499999999999996</v>
      </c>
    </row>
    <row r="58" spans="1:13" x14ac:dyDescent="0.25">
      <c r="A58" s="36" t="s">
        <v>56</v>
      </c>
      <c r="B58" s="41"/>
      <c r="C58" s="31"/>
      <c r="D58" s="31"/>
      <c r="E58" s="31"/>
      <c r="F58" s="42"/>
      <c r="G58" s="46">
        <v>0</v>
      </c>
      <c r="H58" s="48">
        <v>8</v>
      </c>
      <c r="I58" s="48">
        <v>5</v>
      </c>
      <c r="J58" s="52">
        <v>0</v>
      </c>
      <c r="K58" s="47">
        <v>4</v>
      </c>
      <c r="L58" s="62">
        <v>17</v>
      </c>
      <c r="M58" s="63">
        <v>0.42499999999999999</v>
      </c>
    </row>
    <row r="59" spans="1:13" ht="15.75" thickBot="1" x14ac:dyDescent="0.3">
      <c r="A59" s="35" t="s">
        <v>57</v>
      </c>
      <c r="B59" s="43"/>
      <c r="C59" s="32"/>
      <c r="D59" s="32"/>
      <c r="E59" s="32"/>
      <c r="F59" s="44"/>
      <c r="G59" s="53">
        <v>0</v>
      </c>
      <c r="H59" s="54">
        <v>9</v>
      </c>
      <c r="I59" s="54">
        <v>9.5</v>
      </c>
      <c r="J59" s="54">
        <v>2</v>
      </c>
      <c r="K59" s="55">
        <v>10</v>
      </c>
      <c r="L59" s="64">
        <v>30.5</v>
      </c>
      <c r="M59" s="61">
        <v>0.76249999999999996</v>
      </c>
    </row>
  </sheetData>
  <mergeCells count="5">
    <mergeCell ref="B1:F1"/>
    <mergeCell ref="G1:K1"/>
    <mergeCell ref="L1:M1"/>
    <mergeCell ref="N1:O1"/>
    <mergeCell ref="P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24.140625" customWidth="1"/>
  </cols>
  <sheetData>
    <row r="1" spans="1:7" ht="15.75" thickBot="1" x14ac:dyDescent="0.3">
      <c r="A1" s="70" t="s">
        <v>0</v>
      </c>
      <c r="B1" s="71" t="s">
        <v>83</v>
      </c>
      <c r="C1" s="72" t="s">
        <v>84</v>
      </c>
      <c r="D1" s="72" t="s">
        <v>85</v>
      </c>
      <c r="E1" s="73" t="s">
        <v>86</v>
      </c>
      <c r="F1" s="83" t="s">
        <v>87</v>
      </c>
      <c r="G1" s="84" t="s">
        <v>88</v>
      </c>
    </row>
    <row r="2" spans="1:7" x14ac:dyDescent="0.25">
      <c r="A2" s="76" t="s">
        <v>1</v>
      </c>
      <c r="B2" s="71">
        <v>10</v>
      </c>
      <c r="C2" s="72">
        <v>12</v>
      </c>
      <c r="D2" s="72">
        <v>16</v>
      </c>
      <c r="E2" s="73">
        <v>10</v>
      </c>
      <c r="F2" s="85">
        <v>40</v>
      </c>
      <c r="G2" s="86">
        <v>1</v>
      </c>
    </row>
    <row r="3" spans="1:7" ht="15.75" thickBot="1" x14ac:dyDescent="0.3">
      <c r="A3" s="77" t="s">
        <v>2</v>
      </c>
      <c r="B3" s="80">
        <v>7.833333333333333</v>
      </c>
      <c r="C3" s="81">
        <v>8.1203703703703702</v>
      </c>
      <c r="D3" s="81">
        <v>7.5925925925925926</v>
      </c>
      <c r="E3" s="82">
        <v>3.5</v>
      </c>
      <c r="F3" s="87">
        <v>27.046296296296298</v>
      </c>
      <c r="G3" s="88">
        <v>0.67615740740740748</v>
      </c>
    </row>
    <row r="4" spans="1:7" x14ac:dyDescent="0.25">
      <c r="A4" s="78" t="s">
        <v>3</v>
      </c>
      <c r="B4" s="66">
        <v>7</v>
      </c>
      <c r="C4" s="68">
        <v>6</v>
      </c>
      <c r="D4" s="68">
        <v>10</v>
      </c>
      <c r="E4" s="75">
        <v>4</v>
      </c>
      <c r="F4" s="85">
        <v>27</v>
      </c>
      <c r="G4" s="86">
        <v>0.67500000000000004</v>
      </c>
    </row>
    <row r="5" spans="1:7" x14ac:dyDescent="0.25">
      <c r="A5" s="78" t="s">
        <v>4</v>
      </c>
      <c r="B5" s="66">
        <v>9</v>
      </c>
      <c r="C5" s="68">
        <v>10</v>
      </c>
      <c r="D5" s="68">
        <v>8</v>
      </c>
      <c r="E5" s="75">
        <v>6</v>
      </c>
      <c r="F5" s="85">
        <v>33</v>
      </c>
      <c r="G5" s="86">
        <v>0.82499999999999996</v>
      </c>
    </row>
    <row r="6" spans="1:7" x14ac:dyDescent="0.25">
      <c r="A6" s="78" t="s">
        <v>5</v>
      </c>
      <c r="B6" s="66">
        <v>5</v>
      </c>
      <c r="C6" s="68">
        <v>10</v>
      </c>
      <c r="D6" s="68">
        <v>14</v>
      </c>
      <c r="E6" s="75">
        <v>5</v>
      </c>
      <c r="F6" s="85">
        <v>34</v>
      </c>
      <c r="G6" s="86">
        <v>0.85</v>
      </c>
    </row>
    <row r="7" spans="1:7" x14ac:dyDescent="0.25">
      <c r="A7" s="78" t="s">
        <v>6</v>
      </c>
      <c r="B7" s="66">
        <v>7</v>
      </c>
      <c r="C7" s="68">
        <v>12</v>
      </c>
      <c r="D7" s="68">
        <v>6</v>
      </c>
      <c r="E7" s="75">
        <v>7</v>
      </c>
      <c r="F7" s="85">
        <v>32</v>
      </c>
      <c r="G7" s="86">
        <v>0.8</v>
      </c>
    </row>
    <row r="8" spans="1:7" x14ac:dyDescent="0.25">
      <c r="A8" s="78" t="s">
        <v>7</v>
      </c>
      <c r="B8" s="66">
        <v>10</v>
      </c>
      <c r="C8" s="68">
        <v>9</v>
      </c>
      <c r="D8" s="68">
        <v>8</v>
      </c>
      <c r="E8" s="75">
        <v>4</v>
      </c>
      <c r="F8" s="85">
        <v>31</v>
      </c>
      <c r="G8" s="86">
        <v>0.77500000000000002</v>
      </c>
    </row>
    <row r="9" spans="1:7" x14ac:dyDescent="0.25">
      <c r="A9" s="78" t="s">
        <v>8</v>
      </c>
      <c r="B9" s="66">
        <v>10</v>
      </c>
      <c r="C9" s="68">
        <v>0</v>
      </c>
      <c r="D9" s="68">
        <v>8</v>
      </c>
      <c r="E9" s="75">
        <v>0</v>
      </c>
      <c r="F9" s="85">
        <v>18</v>
      </c>
      <c r="G9" s="86">
        <v>0.45</v>
      </c>
    </row>
    <row r="10" spans="1:7" x14ac:dyDescent="0.25">
      <c r="A10" s="78" t="s">
        <v>9</v>
      </c>
      <c r="B10" s="66">
        <v>3</v>
      </c>
      <c r="C10" s="68">
        <v>9</v>
      </c>
      <c r="D10" s="68">
        <v>12</v>
      </c>
      <c r="E10" s="75">
        <v>4</v>
      </c>
      <c r="F10" s="85">
        <v>28</v>
      </c>
      <c r="G10" s="86">
        <v>0.7</v>
      </c>
    </row>
    <row r="11" spans="1:7" x14ac:dyDescent="0.25">
      <c r="A11" s="78" t="s">
        <v>10</v>
      </c>
      <c r="B11" s="66">
        <v>6</v>
      </c>
      <c r="C11" s="68">
        <v>8</v>
      </c>
      <c r="D11" s="68">
        <v>6</v>
      </c>
      <c r="E11" s="75">
        <v>2</v>
      </c>
      <c r="F11" s="85">
        <v>22</v>
      </c>
      <c r="G11" s="86">
        <v>0.55000000000000004</v>
      </c>
    </row>
    <row r="12" spans="1:7" x14ac:dyDescent="0.25">
      <c r="A12" s="78" t="s">
        <v>11</v>
      </c>
      <c r="B12" s="66">
        <v>8</v>
      </c>
      <c r="C12" s="68">
        <v>4</v>
      </c>
      <c r="D12" s="68">
        <v>8</v>
      </c>
      <c r="E12" s="75">
        <v>2</v>
      </c>
      <c r="F12" s="85">
        <v>22</v>
      </c>
      <c r="G12" s="86">
        <v>0.55000000000000004</v>
      </c>
    </row>
    <row r="13" spans="1:7" x14ac:dyDescent="0.25">
      <c r="A13" s="78" t="s">
        <v>12</v>
      </c>
      <c r="B13" s="66">
        <v>9</v>
      </c>
      <c r="C13" s="68">
        <v>11</v>
      </c>
      <c r="D13" s="68">
        <v>8</v>
      </c>
      <c r="E13" s="75">
        <v>7</v>
      </c>
      <c r="F13" s="85">
        <v>35</v>
      </c>
      <c r="G13" s="86">
        <v>0.875</v>
      </c>
    </row>
    <row r="14" spans="1:7" x14ac:dyDescent="0.25">
      <c r="A14" s="78" t="s">
        <v>13</v>
      </c>
      <c r="B14" s="66">
        <v>10</v>
      </c>
      <c r="C14" s="68">
        <v>12</v>
      </c>
      <c r="D14" s="68">
        <v>12</v>
      </c>
      <c r="E14" s="75">
        <v>8</v>
      </c>
      <c r="F14" s="85">
        <v>42</v>
      </c>
      <c r="G14" s="86">
        <v>1.05</v>
      </c>
    </row>
    <row r="15" spans="1:7" x14ac:dyDescent="0.25">
      <c r="A15" s="78" t="s">
        <v>14</v>
      </c>
      <c r="B15" s="66">
        <v>8</v>
      </c>
      <c r="C15" s="68">
        <v>4</v>
      </c>
      <c r="D15" s="68">
        <v>8</v>
      </c>
      <c r="E15" s="75">
        <v>4</v>
      </c>
      <c r="F15" s="85">
        <v>24</v>
      </c>
      <c r="G15" s="86">
        <v>0.6</v>
      </c>
    </row>
    <row r="16" spans="1:7" x14ac:dyDescent="0.25">
      <c r="A16" s="78" t="s">
        <v>15</v>
      </c>
      <c r="B16" s="66">
        <v>9</v>
      </c>
      <c r="C16" s="68">
        <v>11</v>
      </c>
      <c r="D16" s="68">
        <v>12</v>
      </c>
      <c r="E16" s="75">
        <v>0</v>
      </c>
      <c r="F16" s="85">
        <v>32</v>
      </c>
      <c r="G16" s="86">
        <v>0.8</v>
      </c>
    </row>
    <row r="17" spans="1:7" x14ac:dyDescent="0.25">
      <c r="A17" s="78" t="s">
        <v>16</v>
      </c>
      <c r="B17" s="66">
        <v>10</v>
      </c>
      <c r="C17" s="68">
        <v>9</v>
      </c>
      <c r="D17" s="68">
        <v>8</v>
      </c>
      <c r="E17" s="75">
        <v>0</v>
      </c>
      <c r="F17" s="85">
        <v>27</v>
      </c>
      <c r="G17" s="86">
        <v>0.67500000000000004</v>
      </c>
    </row>
    <row r="18" spans="1:7" x14ac:dyDescent="0.25">
      <c r="A18" s="78" t="s">
        <v>17</v>
      </c>
      <c r="B18" s="66">
        <v>6</v>
      </c>
      <c r="C18" s="68">
        <v>4</v>
      </c>
      <c r="D18" s="68">
        <v>4</v>
      </c>
      <c r="E18" s="75">
        <v>4</v>
      </c>
      <c r="F18" s="85">
        <v>18</v>
      </c>
      <c r="G18" s="86">
        <v>0.45</v>
      </c>
    </row>
    <row r="19" spans="1:7" x14ac:dyDescent="0.25">
      <c r="A19" s="78" t="s">
        <v>18</v>
      </c>
      <c r="B19" s="66">
        <v>9</v>
      </c>
      <c r="C19" s="68">
        <v>9</v>
      </c>
      <c r="D19" s="68">
        <v>6</v>
      </c>
      <c r="E19" s="75">
        <v>3</v>
      </c>
      <c r="F19" s="85">
        <v>27</v>
      </c>
      <c r="G19" s="86">
        <v>0.67500000000000004</v>
      </c>
    </row>
    <row r="20" spans="1:7" x14ac:dyDescent="0.25">
      <c r="A20" s="78" t="s">
        <v>19</v>
      </c>
      <c r="B20" s="66">
        <v>7</v>
      </c>
      <c r="C20" s="68">
        <v>7</v>
      </c>
      <c r="D20" s="68">
        <v>8</v>
      </c>
      <c r="E20" s="75">
        <v>4</v>
      </c>
      <c r="F20" s="85">
        <v>26</v>
      </c>
      <c r="G20" s="86">
        <v>0.65</v>
      </c>
    </row>
    <row r="21" spans="1:7" x14ac:dyDescent="0.25">
      <c r="A21" s="78" t="s">
        <v>20</v>
      </c>
      <c r="B21" s="66">
        <v>8</v>
      </c>
      <c r="C21" s="68">
        <v>12</v>
      </c>
      <c r="D21" s="68">
        <v>8</v>
      </c>
      <c r="E21" s="75">
        <v>0</v>
      </c>
      <c r="F21" s="85">
        <v>28</v>
      </c>
      <c r="G21" s="86">
        <v>0.7</v>
      </c>
    </row>
    <row r="22" spans="1:7" x14ac:dyDescent="0.25">
      <c r="A22" s="78" t="s">
        <v>21</v>
      </c>
      <c r="B22" s="66">
        <v>9</v>
      </c>
      <c r="C22" s="68">
        <v>9</v>
      </c>
      <c r="D22" s="68">
        <v>14</v>
      </c>
      <c r="E22" s="75">
        <v>3</v>
      </c>
      <c r="F22" s="85">
        <v>35</v>
      </c>
      <c r="G22" s="86">
        <v>0.875</v>
      </c>
    </row>
    <row r="23" spans="1:7" x14ac:dyDescent="0.25">
      <c r="A23" s="78" t="s">
        <v>22</v>
      </c>
      <c r="B23" s="66">
        <v>10</v>
      </c>
      <c r="C23" s="68">
        <v>12</v>
      </c>
      <c r="D23" s="68">
        <v>8</v>
      </c>
      <c r="E23" s="75">
        <v>10</v>
      </c>
      <c r="F23" s="85">
        <v>40</v>
      </c>
      <c r="G23" s="86">
        <v>1</v>
      </c>
    </row>
    <row r="24" spans="1:7" x14ac:dyDescent="0.25">
      <c r="A24" s="78" t="s">
        <v>23</v>
      </c>
      <c r="B24" s="66">
        <v>7</v>
      </c>
      <c r="C24" s="68">
        <v>6</v>
      </c>
      <c r="D24" s="68">
        <v>7</v>
      </c>
      <c r="E24" s="75">
        <v>4</v>
      </c>
      <c r="F24" s="85">
        <v>24</v>
      </c>
      <c r="G24" s="86">
        <v>0.6</v>
      </c>
    </row>
    <row r="25" spans="1:7" x14ac:dyDescent="0.25">
      <c r="A25" s="78" t="s">
        <v>24</v>
      </c>
      <c r="B25" s="66">
        <v>7</v>
      </c>
      <c r="C25" s="68">
        <v>10</v>
      </c>
      <c r="D25" s="68">
        <v>8</v>
      </c>
      <c r="E25" s="75">
        <v>4</v>
      </c>
      <c r="F25" s="85">
        <v>29</v>
      </c>
      <c r="G25" s="86">
        <v>0.72499999999999998</v>
      </c>
    </row>
    <row r="26" spans="1:7" x14ac:dyDescent="0.25">
      <c r="A26" s="78" t="s">
        <v>25</v>
      </c>
      <c r="B26" s="66" t="s">
        <v>63</v>
      </c>
      <c r="C26" s="68" t="s">
        <v>63</v>
      </c>
      <c r="D26" s="68" t="s">
        <v>63</v>
      </c>
      <c r="E26" s="75" t="s">
        <v>63</v>
      </c>
      <c r="F26" s="85">
        <v>0</v>
      </c>
      <c r="G26" s="86">
        <v>0</v>
      </c>
    </row>
    <row r="27" spans="1:7" x14ac:dyDescent="0.25">
      <c r="A27" s="78" t="s">
        <v>26</v>
      </c>
      <c r="B27" s="66">
        <v>5</v>
      </c>
      <c r="C27" s="68">
        <v>5</v>
      </c>
      <c r="D27" s="68">
        <v>6</v>
      </c>
      <c r="E27" s="75">
        <v>0</v>
      </c>
      <c r="F27" s="85">
        <v>16</v>
      </c>
      <c r="G27" s="86">
        <v>0.4</v>
      </c>
    </row>
    <row r="28" spans="1:7" x14ac:dyDescent="0.25">
      <c r="A28" s="78" t="s">
        <v>27</v>
      </c>
      <c r="B28" s="66">
        <v>8</v>
      </c>
      <c r="C28" s="68">
        <v>7</v>
      </c>
      <c r="D28" s="68">
        <v>8</v>
      </c>
      <c r="E28" s="75">
        <v>4</v>
      </c>
      <c r="F28" s="85">
        <v>27</v>
      </c>
      <c r="G28" s="86">
        <v>0.67500000000000004</v>
      </c>
    </row>
    <row r="29" spans="1:7" x14ac:dyDescent="0.25">
      <c r="A29" s="78" t="s">
        <v>28</v>
      </c>
      <c r="B29" s="66">
        <v>7</v>
      </c>
      <c r="C29" s="68">
        <v>7</v>
      </c>
      <c r="D29" s="68">
        <v>6</v>
      </c>
      <c r="E29" s="75">
        <v>2</v>
      </c>
      <c r="F29" s="85">
        <v>22</v>
      </c>
      <c r="G29" s="86">
        <v>0.55000000000000004</v>
      </c>
    </row>
    <row r="30" spans="1:7" x14ac:dyDescent="0.25">
      <c r="A30" s="78" t="s">
        <v>29</v>
      </c>
      <c r="B30" s="66">
        <v>9</v>
      </c>
      <c r="C30" s="68">
        <v>4.5</v>
      </c>
      <c r="D30" s="68">
        <v>8</v>
      </c>
      <c r="E30" s="75">
        <v>2</v>
      </c>
      <c r="F30" s="85">
        <v>23.5</v>
      </c>
      <c r="G30" s="86">
        <v>0.58750000000000002</v>
      </c>
    </row>
    <row r="31" spans="1:7" x14ac:dyDescent="0.25">
      <c r="A31" s="78" t="s">
        <v>30</v>
      </c>
      <c r="B31" s="66">
        <v>6</v>
      </c>
      <c r="C31" s="68">
        <v>9</v>
      </c>
      <c r="D31" s="68">
        <v>6</v>
      </c>
      <c r="E31" s="75">
        <v>3</v>
      </c>
      <c r="F31" s="85">
        <v>24</v>
      </c>
      <c r="G31" s="86">
        <v>0.6</v>
      </c>
    </row>
    <row r="32" spans="1:7" x14ac:dyDescent="0.25">
      <c r="A32" s="78" t="s">
        <v>31</v>
      </c>
      <c r="B32" s="66">
        <v>6</v>
      </c>
      <c r="C32" s="68">
        <v>7</v>
      </c>
      <c r="D32" s="68">
        <v>8</v>
      </c>
      <c r="E32" s="75">
        <v>2</v>
      </c>
      <c r="F32" s="85">
        <v>23</v>
      </c>
      <c r="G32" s="86">
        <v>0.57499999999999996</v>
      </c>
    </row>
    <row r="33" spans="1:7" x14ac:dyDescent="0.25">
      <c r="A33" s="78" t="s">
        <v>32</v>
      </c>
      <c r="B33" s="66">
        <v>5</v>
      </c>
      <c r="C33" s="68">
        <v>3</v>
      </c>
      <c r="D33" s="68">
        <v>2</v>
      </c>
      <c r="E33" s="75">
        <v>5</v>
      </c>
      <c r="F33" s="85">
        <v>15</v>
      </c>
      <c r="G33" s="86">
        <v>0.375</v>
      </c>
    </row>
    <row r="34" spans="1:7" x14ac:dyDescent="0.25">
      <c r="A34" s="78" t="s">
        <v>33</v>
      </c>
      <c r="B34" s="66">
        <v>7</v>
      </c>
      <c r="C34" s="68">
        <v>8</v>
      </c>
      <c r="D34" s="68">
        <v>8</v>
      </c>
      <c r="E34" s="75">
        <v>4</v>
      </c>
      <c r="F34" s="85">
        <v>27</v>
      </c>
      <c r="G34" s="86">
        <v>0.67500000000000004</v>
      </c>
    </row>
    <row r="35" spans="1:7" x14ac:dyDescent="0.25">
      <c r="A35" s="78" t="s">
        <v>34</v>
      </c>
      <c r="B35" s="66">
        <v>9</v>
      </c>
      <c r="C35" s="68">
        <v>8</v>
      </c>
      <c r="D35" s="68">
        <v>6</v>
      </c>
      <c r="E35" s="75">
        <v>1</v>
      </c>
      <c r="F35" s="85">
        <v>24</v>
      </c>
      <c r="G35" s="86">
        <v>0.6</v>
      </c>
    </row>
    <row r="36" spans="1:7" x14ac:dyDescent="0.25">
      <c r="A36" s="78" t="s">
        <v>35</v>
      </c>
      <c r="B36" s="66">
        <v>9</v>
      </c>
      <c r="C36" s="68">
        <v>12</v>
      </c>
      <c r="D36" s="68">
        <v>6</v>
      </c>
      <c r="E36" s="75">
        <v>0</v>
      </c>
      <c r="F36" s="85">
        <v>27</v>
      </c>
      <c r="G36" s="86">
        <v>0.67500000000000004</v>
      </c>
    </row>
    <row r="37" spans="1:7" x14ac:dyDescent="0.25">
      <c r="A37" s="78" t="s">
        <v>36</v>
      </c>
      <c r="B37" s="66">
        <v>7</v>
      </c>
      <c r="C37" s="68">
        <v>8</v>
      </c>
      <c r="D37" s="68">
        <v>3</v>
      </c>
      <c r="E37" s="75">
        <v>0</v>
      </c>
      <c r="F37" s="85">
        <v>18</v>
      </c>
      <c r="G37" s="86">
        <v>0.45</v>
      </c>
    </row>
    <row r="38" spans="1:7" x14ac:dyDescent="0.25">
      <c r="A38" s="78" t="s">
        <v>37</v>
      </c>
      <c r="B38" s="66">
        <v>7</v>
      </c>
      <c r="C38" s="68">
        <v>9</v>
      </c>
      <c r="D38" s="68">
        <v>8</v>
      </c>
      <c r="E38" s="75">
        <v>3</v>
      </c>
      <c r="F38" s="85">
        <v>27</v>
      </c>
      <c r="G38" s="86">
        <v>0.67500000000000004</v>
      </c>
    </row>
    <row r="39" spans="1:7" x14ac:dyDescent="0.25">
      <c r="A39" s="78" t="s">
        <v>38</v>
      </c>
      <c r="B39" s="66">
        <v>10</v>
      </c>
      <c r="C39" s="68">
        <v>8</v>
      </c>
      <c r="D39" s="68">
        <v>8</v>
      </c>
      <c r="E39" s="75">
        <v>2</v>
      </c>
      <c r="F39" s="85">
        <v>28</v>
      </c>
      <c r="G39" s="86">
        <v>0.7</v>
      </c>
    </row>
    <row r="40" spans="1:7" x14ac:dyDescent="0.25">
      <c r="A40" s="78" t="s">
        <v>39</v>
      </c>
      <c r="B40" s="66">
        <v>9</v>
      </c>
      <c r="C40" s="68">
        <v>9</v>
      </c>
      <c r="D40" s="68">
        <v>7</v>
      </c>
      <c r="E40" s="75">
        <v>8</v>
      </c>
      <c r="F40" s="85">
        <v>33</v>
      </c>
      <c r="G40" s="86">
        <v>0.82499999999999996</v>
      </c>
    </row>
    <row r="41" spans="1:7" x14ac:dyDescent="0.25">
      <c r="A41" s="78" t="s">
        <v>40</v>
      </c>
      <c r="B41" s="66">
        <v>7</v>
      </c>
      <c r="C41" s="68">
        <v>8</v>
      </c>
      <c r="D41" s="68">
        <v>10</v>
      </c>
      <c r="E41" s="75">
        <v>4</v>
      </c>
      <c r="F41" s="85">
        <v>29</v>
      </c>
      <c r="G41" s="86">
        <v>0.72499999999999998</v>
      </c>
    </row>
    <row r="42" spans="1:7" x14ac:dyDescent="0.25">
      <c r="A42" s="78" t="s">
        <v>41</v>
      </c>
      <c r="B42" s="66">
        <v>10</v>
      </c>
      <c r="C42" s="68">
        <v>9</v>
      </c>
      <c r="D42" s="68">
        <v>8</v>
      </c>
      <c r="E42" s="75">
        <v>4</v>
      </c>
      <c r="F42" s="85">
        <v>31</v>
      </c>
      <c r="G42" s="86">
        <v>0.77500000000000002</v>
      </c>
    </row>
    <row r="43" spans="1:7" x14ac:dyDescent="0.25">
      <c r="A43" s="78" t="s">
        <v>42</v>
      </c>
      <c r="B43" s="66">
        <v>8</v>
      </c>
      <c r="C43" s="68">
        <v>8</v>
      </c>
      <c r="D43" s="68">
        <v>8</v>
      </c>
      <c r="E43" s="75">
        <v>0</v>
      </c>
      <c r="F43" s="85">
        <v>24</v>
      </c>
      <c r="G43" s="86">
        <v>0.6</v>
      </c>
    </row>
    <row r="44" spans="1:7" x14ac:dyDescent="0.25">
      <c r="A44" s="78" t="s">
        <v>43</v>
      </c>
      <c r="B44" s="66">
        <v>8</v>
      </c>
      <c r="C44" s="68">
        <v>8</v>
      </c>
      <c r="D44" s="68">
        <v>8</v>
      </c>
      <c r="E44" s="75">
        <v>2</v>
      </c>
      <c r="F44" s="85">
        <v>26</v>
      </c>
      <c r="G44" s="86">
        <v>0.65</v>
      </c>
    </row>
    <row r="45" spans="1:7" x14ac:dyDescent="0.25">
      <c r="A45" s="78" t="s">
        <v>44</v>
      </c>
      <c r="B45" s="66">
        <v>9</v>
      </c>
      <c r="C45" s="68">
        <v>7</v>
      </c>
      <c r="D45" s="68">
        <v>8</v>
      </c>
      <c r="E45" s="75">
        <v>4</v>
      </c>
      <c r="F45" s="85">
        <v>28</v>
      </c>
      <c r="G45" s="86">
        <v>0.7</v>
      </c>
    </row>
    <row r="46" spans="1:7" x14ac:dyDescent="0.25">
      <c r="A46" s="78" t="s">
        <v>45</v>
      </c>
      <c r="B46" s="66">
        <v>5</v>
      </c>
      <c r="C46" s="68">
        <v>8</v>
      </c>
      <c r="D46" s="68">
        <v>6</v>
      </c>
      <c r="E46" s="75">
        <v>2</v>
      </c>
      <c r="F46" s="85">
        <v>21</v>
      </c>
      <c r="G46" s="86">
        <v>0.52500000000000002</v>
      </c>
    </row>
    <row r="47" spans="1:7" x14ac:dyDescent="0.25">
      <c r="A47" s="78" t="s">
        <v>46</v>
      </c>
      <c r="B47" s="66">
        <v>8</v>
      </c>
      <c r="C47" s="68">
        <v>7</v>
      </c>
      <c r="D47" s="68">
        <v>8</v>
      </c>
      <c r="E47" s="75">
        <v>5</v>
      </c>
      <c r="F47" s="85">
        <v>28</v>
      </c>
      <c r="G47" s="86">
        <v>0.7</v>
      </c>
    </row>
    <row r="48" spans="1:7" x14ac:dyDescent="0.25">
      <c r="A48" s="78" t="s">
        <v>47</v>
      </c>
      <c r="B48" s="66">
        <v>7</v>
      </c>
      <c r="C48" s="68">
        <v>7</v>
      </c>
      <c r="D48" s="68">
        <v>4</v>
      </c>
      <c r="E48" s="75">
        <v>5</v>
      </c>
      <c r="F48" s="85">
        <v>23</v>
      </c>
      <c r="G48" s="86">
        <v>0.57499999999999996</v>
      </c>
    </row>
    <row r="49" spans="1:7" x14ac:dyDescent="0.25">
      <c r="A49" s="78" t="s">
        <v>48</v>
      </c>
      <c r="B49" s="66">
        <v>9</v>
      </c>
      <c r="C49" s="68">
        <v>11</v>
      </c>
      <c r="D49" s="68">
        <v>8</v>
      </c>
      <c r="E49" s="75">
        <v>10</v>
      </c>
      <c r="F49" s="85">
        <v>38</v>
      </c>
      <c r="G49" s="86">
        <v>0.95</v>
      </c>
    </row>
    <row r="50" spans="1:7" x14ac:dyDescent="0.25">
      <c r="A50" s="78" t="s">
        <v>49</v>
      </c>
      <c r="B50" s="66">
        <v>7</v>
      </c>
      <c r="C50" s="68">
        <v>8</v>
      </c>
      <c r="D50" s="68">
        <v>8</v>
      </c>
      <c r="E50" s="75">
        <v>0</v>
      </c>
      <c r="F50" s="85">
        <v>23</v>
      </c>
      <c r="G50" s="86">
        <v>0.57499999999999996</v>
      </c>
    </row>
    <row r="51" spans="1:7" x14ac:dyDescent="0.25">
      <c r="A51" s="78" t="s">
        <v>50</v>
      </c>
      <c r="B51" s="66">
        <v>9</v>
      </c>
      <c r="C51" s="68">
        <v>0</v>
      </c>
      <c r="D51" s="68">
        <v>0</v>
      </c>
      <c r="E51" s="75">
        <v>6</v>
      </c>
      <c r="F51" s="85">
        <v>15</v>
      </c>
      <c r="G51" s="86">
        <v>0.375</v>
      </c>
    </row>
    <row r="52" spans="1:7" x14ac:dyDescent="0.25">
      <c r="A52" s="78" t="s">
        <v>51</v>
      </c>
      <c r="B52" s="66">
        <v>8</v>
      </c>
      <c r="C52" s="68">
        <v>8</v>
      </c>
      <c r="D52" s="68">
        <v>6</v>
      </c>
      <c r="E52" s="75">
        <v>3</v>
      </c>
      <c r="F52" s="85">
        <v>25</v>
      </c>
      <c r="G52" s="86">
        <v>0.625</v>
      </c>
    </row>
    <row r="53" spans="1:7" x14ac:dyDescent="0.25">
      <c r="A53" s="78" t="s">
        <v>52</v>
      </c>
      <c r="B53" s="66">
        <v>5</v>
      </c>
      <c r="C53" s="68">
        <v>7</v>
      </c>
      <c r="D53" s="68">
        <v>8</v>
      </c>
      <c r="E53" s="75">
        <v>3</v>
      </c>
      <c r="F53" s="85">
        <v>23</v>
      </c>
      <c r="G53" s="86">
        <v>0.57499999999999996</v>
      </c>
    </row>
    <row r="54" spans="1:7" x14ac:dyDescent="0.25">
      <c r="A54" s="78" t="s">
        <v>53</v>
      </c>
      <c r="B54" s="66">
        <v>10</v>
      </c>
      <c r="C54" s="68">
        <v>10</v>
      </c>
      <c r="D54" s="68">
        <v>8</v>
      </c>
      <c r="E54" s="75">
        <v>5</v>
      </c>
      <c r="F54" s="85">
        <v>33</v>
      </c>
      <c r="G54" s="86">
        <v>0.82499999999999996</v>
      </c>
    </row>
    <row r="55" spans="1:7" x14ac:dyDescent="0.25">
      <c r="A55" s="78" t="s">
        <v>54</v>
      </c>
      <c r="B55" s="66">
        <v>8</v>
      </c>
      <c r="C55" s="68">
        <v>12</v>
      </c>
      <c r="D55" s="68">
        <v>10</v>
      </c>
      <c r="E55" s="75">
        <v>5</v>
      </c>
      <c r="F55" s="85">
        <v>35</v>
      </c>
      <c r="G55" s="86">
        <v>0.875</v>
      </c>
    </row>
    <row r="56" spans="1:7" x14ac:dyDescent="0.25">
      <c r="A56" s="78" t="s">
        <v>55</v>
      </c>
      <c r="B56" s="66">
        <v>9</v>
      </c>
      <c r="C56" s="68">
        <v>12</v>
      </c>
      <c r="D56" s="68">
        <v>8</v>
      </c>
      <c r="E56" s="75">
        <v>4</v>
      </c>
      <c r="F56" s="85">
        <v>33</v>
      </c>
      <c r="G56" s="86">
        <v>0.82499999999999996</v>
      </c>
    </row>
    <row r="57" spans="1:7" x14ac:dyDescent="0.25">
      <c r="A57" s="78" t="s">
        <v>56</v>
      </c>
      <c r="B57" s="66">
        <v>9</v>
      </c>
      <c r="C57" s="68">
        <v>12</v>
      </c>
      <c r="D57" s="68">
        <v>5</v>
      </c>
      <c r="E57" s="75">
        <v>0</v>
      </c>
      <c r="F57" s="85">
        <v>26</v>
      </c>
      <c r="G57" s="86">
        <v>0.65</v>
      </c>
    </row>
    <row r="58" spans="1:7" ht="15.75" thickBot="1" x14ac:dyDescent="0.3">
      <c r="A58" s="79" t="s">
        <v>57</v>
      </c>
      <c r="B58" s="67">
        <v>9</v>
      </c>
      <c r="C58" s="69">
        <v>10</v>
      </c>
      <c r="D58" s="69">
        <v>8</v>
      </c>
      <c r="E58" s="74">
        <v>6</v>
      </c>
      <c r="F58" s="89">
        <v>33</v>
      </c>
      <c r="G58" s="88">
        <v>0.82499999999999996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A11" sqref="A11"/>
    </sheetView>
  </sheetViews>
  <sheetFormatPr defaultRowHeight="15" x14ac:dyDescent="0.25"/>
  <cols>
    <col min="1" max="1" width="21" customWidth="1"/>
    <col min="2" max="2" width="13.42578125" style="137" bestFit="1" customWidth="1"/>
    <col min="3" max="5" width="10.5703125" style="137" bestFit="1" customWidth="1"/>
    <col min="6" max="6" width="13.42578125" style="137" bestFit="1" customWidth="1"/>
    <col min="7" max="7" width="9.140625" style="137"/>
  </cols>
  <sheetData>
    <row r="1" spans="1:7" ht="15.75" thickBot="1" x14ac:dyDescent="0.3">
      <c r="A1" s="141"/>
      <c r="B1" s="140">
        <v>1</v>
      </c>
      <c r="C1" s="140">
        <v>2</v>
      </c>
      <c r="D1" s="140">
        <v>3</v>
      </c>
      <c r="E1" s="140">
        <v>4</v>
      </c>
      <c r="F1" s="170" t="s">
        <v>62</v>
      </c>
      <c r="G1" s="171"/>
    </row>
    <row r="2" spans="1:7" x14ac:dyDescent="0.25">
      <c r="A2" s="142" t="s">
        <v>92</v>
      </c>
      <c r="B2" s="31">
        <v>8</v>
      </c>
      <c r="C2" s="31">
        <v>10</v>
      </c>
      <c r="D2" s="31">
        <v>10</v>
      </c>
      <c r="E2" s="31">
        <v>12</v>
      </c>
      <c r="F2" s="41">
        <f t="shared" ref="F2:F12" si="0">SUM(B2:E2)</f>
        <v>40</v>
      </c>
      <c r="G2" s="138">
        <f>F2/$F$2</f>
        <v>1</v>
      </c>
    </row>
    <row r="3" spans="1:7" ht="15.75" thickBot="1" x14ac:dyDescent="0.3">
      <c r="A3" s="143" t="s">
        <v>93</v>
      </c>
      <c r="B3" s="30">
        <f>AVERAGE(B4:B12)</f>
        <v>5.6111111111111107</v>
      </c>
      <c r="C3" s="30">
        <f t="shared" ref="C3:E3" si="1">AVERAGE(C4:C12)</f>
        <v>4.5555555555555554</v>
      </c>
      <c r="D3" s="30">
        <f t="shared" si="1"/>
        <v>6.8888888888888893</v>
      </c>
      <c r="E3" s="30">
        <f t="shared" si="1"/>
        <v>4.4444444444444446</v>
      </c>
      <c r="F3" s="39">
        <f t="shared" si="0"/>
        <v>21.5</v>
      </c>
      <c r="G3" s="139">
        <f t="shared" ref="G3" si="2">F3/$F$2</f>
        <v>0.53749999999999998</v>
      </c>
    </row>
    <row r="4" spans="1:7" x14ac:dyDescent="0.25">
      <c r="A4" s="144" t="s">
        <v>4</v>
      </c>
      <c r="B4" s="31">
        <v>8</v>
      </c>
      <c r="C4" s="31">
        <v>10</v>
      </c>
      <c r="D4" s="31">
        <v>9</v>
      </c>
      <c r="E4" s="31">
        <v>12</v>
      </c>
      <c r="F4" s="41">
        <f t="shared" si="0"/>
        <v>39</v>
      </c>
      <c r="G4" s="138">
        <f t="shared" ref="G4:G12" si="3">F4/$F$2</f>
        <v>0.97499999999999998</v>
      </c>
    </row>
    <row r="5" spans="1:7" x14ac:dyDescent="0.25">
      <c r="A5" s="145" t="s">
        <v>8</v>
      </c>
      <c r="B5" s="31">
        <v>7.5</v>
      </c>
      <c r="C5" s="31">
        <v>0</v>
      </c>
      <c r="D5" s="31">
        <v>7</v>
      </c>
      <c r="E5" s="31">
        <v>2</v>
      </c>
      <c r="F5" s="41">
        <f t="shared" si="0"/>
        <v>16.5</v>
      </c>
      <c r="G5" s="138">
        <f t="shared" si="3"/>
        <v>0.41249999999999998</v>
      </c>
    </row>
    <row r="6" spans="1:7" x14ac:dyDescent="0.25">
      <c r="A6" s="142" t="s">
        <v>14</v>
      </c>
      <c r="B6" s="31">
        <v>8</v>
      </c>
      <c r="C6" s="31">
        <v>0</v>
      </c>
      <c r="D6" s="31">
        <v>8</v>
      </c>
      <c r="E6" s="31">
        <v>6</v>
      </c>
      <c r="F6" s="41">
        <f t="shared" si="0"/>
        <v>22</v>
      </c>
      <c r="G6" s="138">
        <f t="shared" si="3"/>
        <v>0.55000000000000004</v>
      </c>
    </row>
    <row r="7" spans="1:7" x14ac:dyDescent="0.25">
      <c r="A7" s="142" t="s">
        <v>27</v>
      </c>
      <c r="B7" s="31">
        <v>5</v>
      </c>
      <c r="C7" s="31">
        <v>5</v>
      </c>
      <c r="D7" s="31">
        <v>6</v>
      </c>
      <c r="E7" s="31">
        <v>3</v>
      </c>
      <c r="F7" s="41">
        <f t="shared" si="0"/>
        <v>19</v>
      </c>
      <c r="G7" s="138">
        <f t="shared" si="3"/>
        <v>0.47499999999999998</v>
      </c>
    </row>
    <row r="8" spans="1:7" x14ac:dyDescent="0.25">
      <c r="A8" s="142" t="s">
        <v>28</v>
      </c>
      <c r="B8" s="31">
        <v>0</v>
      </c>
      <c r="C8" s="31">
        <v>0</v>
      </c>
      <c r="D8" s="31">
        <v>5</v>
      </c>
      <c r="E8" s="31">
        <v>1</v>
      </c>
      <c r="F8" s="41">
        <f t="shared" si="0"/>
        <v>6</v>
      </c>
      <c r="G8" s="138">
        <f t="shared" si="3"/>
        <v>0.15</v>
      </c>
    </row>
    <row r="9" spans="1:7" x14ac:dyDescent="0.25">
      <c r="A9" s="142" t="s">
        <v>31</v>
      </c>
      <c r="B9" s="31">
        <v>1</v>
      </c>
      <c r="C9" s="31">
        <v>0</v>
      </c>
      <c r="D9" s="31">
        <v>5</v>
      </c>
      <c r="E9" s="31">
        <v>2</v>
      </c>
      <c r="F9" s="41">
        <f t="shared" si="0"/>
        <v>8</v>
      </c>
      <c r="G9" s="138">
        <f t="shared" si="3"/>
        <v>0.2</v>
      </c>
    </row>
    <row r="10" spans="1:7" x14ac:dyDescent="0.25">
      <c r="A10" s="142" t="s">
        <v>42</v>
      </c>
      <c r="B10" s="31">
        <v>5</v>
      </c>
      <c r="C10" s="31">
        <v>8</v>
      </c>
      <c r="D10" s="31">
        <v>8</v>
      </c>
      <c r="E10" s="31">
        <v>2</v>
      </c>
      <c r="F10" s="41">
        <f t="shared" si="0"/>
        <v>23</v>
      </c>
      <c r="G10" s="138">
        <f t="shared" si="3"/>
        <v>0.57499999999999996</v>
      </c>
    </row>
    <row r="11" spans="1:7" x14ac:dyDescent="0.25">
      <c r="A11" s="142" t="s">
        <v>55</v>
      </c>
      <c r="B11" s="31">
        <v>8</v>
      </c>
      <c r="C11" s="31">
        <v>10</v>
      </c>
      <c r="D11" s="31">
        <v>8</v>
      </c>
      <c r="E11" s="31">
        <v>12</v>
      </c>
      <c r="F11" s="41">
        <f t="shared" si="0"/>
        <v>38</v>
      </c>
      <c r="G11" s="138">
        <f t="shared" si="3"/>
        <v>0.95</v>
      </c>
    </row>
    <row r="12" spans="1:7" ht="15.75" thickBot="1" x14ac:dyDescent="0.3">
      <c r="A12" s="143" t="s">
        <v>56</v>
      </c>
      <c r="B12" s="32">
        <v>8</v>
      </c>
      <c r="C12" s="32">
        <v>8</v>
      </c>
      <c r="D12" s="32">
        <v>6</v>
      </c>
      <c r="E12" s="32">
        <v>0</v>
      </c>
      <c r="F12" s="43">
        <f t="shared" si="0"/>
        <v>22</v>
      </c>
      <c r="G12" s="139">
        <f t="shared" si="3"/>
        <v>0.55000000000000004</v>
      </c>
    </row>
  </sheetData>
  <sortState ref="A4:G12">
    <sortCondition ref="A4:A12"/>
  </sortState>
  <mergeCells count="1">
    <mergeCell ref="F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22.42578125" customWidth="1"/>
  </cols>
  <sheetData>
    <row r="1" spans="1:4" ht="15.75" thickBot="1" x14ac:dyDescent="0.3">
      <c r="A1" s="95" t="s">
        <v>0</v>
      </c>
      <c r="B1" s="100" t="s">
        <v>87</v>
      </c>
      <c r="C1" s="97" t="s">
        <v>88</v>
      </c>
      <c r="D1" s="90"/>
    </row>
    <row r="2" spans="1:4" x14ac:dyDescent="0.25">
      <c r="A2" s="93" t="s">
        <v>1</v>
      </c>
      <c r="B2" s="101">
        <v>40</v>
      </c>
      <c r="C2" s="98">
        <v>1</v>
      </c>
      <c r="D2" s="92"/>
    </row>
    <row r="3" spans="1:4" ht="15.75" thickBot="1" x14ac:dyDescent="0.3">
      <c r="A3" s="94" t="s">
        <v>2</v>
      </c>
      <c r="B3" s="103">
        <v>35.814814814814817</v>
      </c>
      <c r="C3" s="99">
        <v>0.89537037037037037</v>
      </c>
      <c r="D3" s="91"/>
    </row>
    <row r="4" spans="1:4" x14ac:dyDescent="0.25">
      <c r="A4" s="93" t="s">
        <v>3</v>
      </c>
      <c r="B4" s="101">
        <v>43</v>
      </c>
      <c r="C4" s="98">
        <v>1.075</v>
      </c>
      <c r="D4" s="90"/>
    </row>
    <row r="5" spans="1:4" x14ac:dyDescent="0.25">
      <c r="A5" s="93" t="s">
        <v>4</v>
      </c>
      <c r="B5" s="101">
        <v>34</v>
      </c>
      <c r="C5" s="98">
        <v>0.85</v>
      </c>
      <c r="D5" s="90"/>
    </row>
    <row r="6" spans="1:4" x14ac:dyDescent="0.25">
      <c r="A6" s="93" t="s">
        <v>5</v>
      </c>
      <c r="B6" s="101">
        <v>43</v>
      </c>
      <c r="C6" s="98">
        <v>1.075</v>
      </c>
      <c r="D6" s="90"/>
    </row>
    <row r="7" spans="1:4" x14ac:dyDescent="0.25">
      <c r="A7" s="93" t="s">
        <v>6</v>
      </c>
      <c r="B7" s="101">
        <v>40</v>
      </c>
      <c r="C7" s="98">
        <v>1</v>
      </c>
      <c r="D7" s="90"/>
    </row>
    <row r="8" spans="1:4" x14ac:dyDescent="0.25">
      <c r="A8" s="93" t="s">
        <v>7</v>
      </c>
      <c r="B8" s="101">
        <v>34</v>
      </c>
      <c r="C8" s="98">
        <v>0.85</v>
      </c>
      <c r="D8" s="90"/>
    </row>
    <row r="9" spans="1:4" x14ac:dyDescent="0.25">
      <c r="A9" s="93" t="s">
        <v>8</v>
      </c>
      <c r="B9" s="101">
        <v>37</v>
      </c>
      <c r="C9" s="98">
        <v>0.92500000000000004</v>
      </c>
      <c r="D9" s="90" t="s">
        <v>89</v>
      </c>
    </row>
    <row r="10" spans="1:4" x14ac:dyDescent="0.25">
      <c r="A10" s="93" t="s">
        <v>9</v>
      </c>
      <c r="B10" s="101">
        <v>42</v>
      </c>
      <c r="C10" s="98">
        <v>1.05</v>
      </c>
      <c r="D10" s="90"/>
    </row>
    <row r="11" spans="1:4" x14ac:dyDescent="0.25">
      <c r="A11" s="93" t="s">
        <v>10</v>
      </c>
      <c r="B11" s="101">
        <v>25</v>
      </c>
      <c r="C11" s="98">
        <v>0.625</v>
      </c>
      <c r="D11" s="90"/>
    </row>
    <row r="12" spans="1:4" x14ac:dyDescent="0.25">
      <c r="A12" s="93" t="s">
        <v>11</v>
      </c>
      <c r="B12" s="101">
        <v>37</v>
      </c>
      <c r="C12" s="98">
        <v>0.92500000000000004</v>
      </c>
      <c r="D12" s="90"/>
    </row>
    <row r="13" spans="1:4" x14ac:dyDescent="0.25">
      <c r="A13" s="93" t="s">
        <v>12</v>
      </c>
      <c r="B13" s="101">
        <v>43</v>
      </c>
      <c r="C13" s="98">
        <v>1.075</v>
      </c>
      <c r="D13" s="90"/>
    </row>
    <row r="14" spans="1:4" x14ac:dyDescent="0.25">
      <c r="A14" s="93" t="s">
        <v>13</v>
      </c>
      <c r="B14" s="101">
        <v>31</v>
      </c>
      <c r="C14" s="98">
        <v>0.77500000000000002</v>
      </c>
      <c r="D14" s="90"/>
    </row>
    <row r="15" spans="1:4" x14ac:dyDescent="0.25">
      <c r="A15" s="93" t="s">
        <v>14</v>
      </c>
      <c r="B15" s="101">
        <v>20</v>
      </c>
      <c r="C15" s="98">
        <v>0.5</v>
      </c>
      <c r="D15" s="90"/>
    </row>
    <row r="16" spans="1:4" x14ac:dyDescent="0.25">
      <c r="A16" s="93" t="s">
        <v>15</v>
      </c>
      <c r="B16" s="101">
        <v>29</v>
      </c>
      <c r="C16" s="98">
        <v>0.72499999999999998</v>
      </c>
      <c r="D16" s="90"/>
    </row>
    <row r="17" spans="1:4" x14ac:dyDescent="0.25">
      <c r="A17" s="93" t="s">
        <v>16</v>
      </c>
      <c r="B17" s="101">
        <v>31</v>
      </c>
      <c r="C17" s="98">
        <v>0.77500000000000002</v>
      </c>
      <c r="D17" s="90"/>
    </row>
    <row r="18" spans="1:4" x14ac:dyDescent="0.25">
      <c r="A18" s="93" t="s">
        <v>17</v>
      </c>
      <c r="B18" s="101">
        <v>32</v>
      </c>
      <c r="C18" s="98">
        <v>0.8</v>
      </c>
      <c r="D18" s="90"/>
    </row>
    <row r="19" spans="1:4" x14ac:dyDescent="0.25">
      <c r="A19" s="93" t="s">
        <v>18</v>
      </c>
      <c r="B19" s="101">
        <v>31</v>
      </c>
      <c r="C19" s="98">
        <v>0.77500000000000002</v>
      </c>
      <c r="D19" s="90"/>
    </row>
    <row r="20" spans="1:4" x14ac:dyDescent="0.25">
      <c r="A20" s="93" t="s">
        <v>19</v>
      </c>
      <c r="B20" s="101">
        <v>30</v>
      </c>
      <c r="C20" s="98">
        <v>0.75</v>
      </c>
      <c r="D20" s="90" t="s">
        <v>89</v>
      </c>
    </row>
    <row r="21" spans="1:4" x14ac:dyDescent="0.25">
      <c r="A21" s="93" t="s">
        <v>20</v>
      </c>
      <c r="B21" s="101">
        <v>42</v>
      </c>
      <c r="C21" s="98">
        <v>1.05</v>
      </c>
      <c r="D21" s="90"/>
    </row>
    <row r="22" spans="1:4" x14ac:dyDescent="0.25">
      <c r="A22" s="93" t="s">
        <v>21</v>
      </c>
      <c r="B22" s="101">
        <v>39</v>
      </c>
      <c r="C22" s="98">
        <v>0.97499999999999998</v>
      </c>
      <c r="D22" s="90" t="s">
        <v>89</v>
      </c>
    </row>
    <row r="23" spans="1:4" x14ac:dyDescent="0.25">
      <c r="A23" s="93" t="s">
        <v>22</v>
      </c>
      <c r="B23" s="101">
        <v>43</v>
      </c>
      <c r="C23" s="98">
        <v>1.075</v>
      </c>
      <c r="D23" s="90"/>
    </row>
    <row r="24" spans="1:4" x14ac:dyDescent="0.25">
      <c r="A24" s="93" t="s">
        <v>23</v>
      </c>
      <c r="B24" s="101">
        <v>28</v>
      </c>
      <c r="C24" s="98">
        <v>0.7</v>
      </c>
      <c r="D24" s="90"/>
    </row>
    <row r="25" spans="1:4" x14ac:dyDescent="0.25">
      <c r="A25" s="93" t="s">
        <v>24</v>
      </c>
      <c r="B25" s="101">
        <v>40</v>
      </c>
      <c r="C25" s="98">
        <v>1</v>
      </c>
      <c r="D25" s="90"/>
    </row>
    <row r="26" spans="1:4" x14ac:dyDescent="0.25">
      <c r="A26" s="93" t="s">
        <v>25</v>
      </c>
      <c r="B26" s="101">
        <v>40</v>
      </c>
      <c r="C26" s="98">
        <v>1</v>
      </c>
      <c r="D26" s="90" t="s">
        <v>89</v>
      </c>
    </row>
    <row r="27" spans="1:4" x14ac:dyDescent="0.25">
      <c r="A27" s="93" t="s">
        <v>26</v>
      </c>
      <c r="B27" s="101">
        <v>34</v>
      </c>
      <c r="C27" s="98">
        <v>0.85</v>
      </c>
      <c r="D27" s="90"/>
    </row>
    <row r="28" spans="1:4" x14ac:dyDescent="0.25">
      <c r="A28" s="93" t="s">
        <v>27</v>
      </c>
      <c r="B28" s="101">
        <v>39</v>
      </c>
      <c r="C28" s="98">
        <v>0.97499999999999998</v>
      </c>
      <c r="D28" s="90"/>
    </row>
    <row r="29" spans="1:4" x14ac:dyDescent="0.25">
      <c r="A29" s="93" t="s">
        <v>28</v>
      </c>
      <c r="B29" s="101">
        <v>36</v>
      </c>
      <c r="C29" s="98">
        <v>0.9</v>
      </c>
      <c r="D29" s="90"/>
    </row>
    <row r="30" spans="1:4" x14ac:dyDescent="0.25">
      <c r="A30" s="93" t="s">
        <v>29</v>
      </c>
      <c r="B30" s="101">
        <v>40</v>
      </c>
      <c r="C30" s="98">
        <v>1</v>
      </c>
      <c r="D30" s="90"/>
    </row>
    <row r="31" spans="1:4" x14ac:dyDescent="0.25">
      <c r="A31" s="93" t="s">
        <v>30</v>
      </c>
      <c r="B31" s="101">
        <v>40</v>
      </c>
      <c r="C31" s="98">
        <v>1</v>
      </c>
      <c r="D31" s="90"/>
    </row>
    <row r="32" spans="1:4" x14ac:dyDescent="0.25">
      <c r="A32" s="93" t="s">
        <v>31</v>
      </c>
      <c r="B32" s="101">
        <v>26</v>
      </c>
      <c r="C32" s="98">
        <v>0.65</v>
      </c>
      <c r="D32" s="90"/>
    </row>
    <row r="33" spans="1:4" x14ac:dyDescent="0.25">
      <c r="A33" s="93" t="s">
        <v>32</v>
      </c>
      <c r="B33" s="101">
        <v>40</v>
      </c>
      <c r="C33" s="98">
        <v>1</v>
      </c>
      <c r="D33" s="90"/>
    </row>
    <row r="34" spans="1:4" x14ac:dyDescent="0.25">
      <c r="A34" s="93" t="s">
        <v>33</v>
      </c>
      <c r="B34" s="101">
        <v>33</v>
      </c>
      <c r="C34" s="98">
        <v>0.82499999999999996</v>
      </c>
      <c r="D34" s="90"/>
    </row>
    <row r="35" spans="1:4" x14ac:dyDescent="0.25">
      <c r="A35" s="93" t="s">
        <v>34</v>
      </c>
      <c r="B35" s="101">
        <v>39</v>
      </c>
      <c r="C35" s="98">
        <v>0.97499999999999998</v>
      </c>
      <c r="D35" s="90"/>
    </row>
    <row r="36" spans="1:4" x14ac:dyDescent="0.25">
      <c r="A36" s="93" t="s">
        <v>35</v>
      </c>
      <c r="B36" s="101">
        <v>30</v>
      </c>
      <c r="C36" s="98">
        <v>0.75</v>
      </c>
      <c r="D36" s="90" t="s">
        <v>89</v>
      </c>
    </row>
    <row r="37" spans="1:4" x14ac:dyDescent="0.25">
      <c r="A37" s="93" t="s">
        <v>36</v>
      </c>
      <c r="B37" s="101">
        <v>40</v>
      </c>
      <c r="C37" s="98">
        <v>1</v>
      </c>
      <c r="D37" s="90"/>
    </row>
    <row r="38" spans="1:4" x14ac:dyDescent="0.25">
      <c r="A38" s="93" t="s">
        <v>37</v>
      </c>
      <c r="B38" s="101">
        <v>42</v>
      </c>
      <c r="C38" s="98">
        <v>1.05</v>
      </c>
      <c r="D38" s="90"/>
    </row>
    <row r="39" spans="1:4" x14ac:dyDescent="0.25">
      <c r="A39" s="93" t="s">
        <v>38</v>
      </c>
      <c r="B39" s="101">
        <v>42</v>
      </c>
      <c r="C39" s="98">
        <v>1.05</v>
      </c>
      <c r="D39" s="90"/>
    </row>
    <row r="40" spans="1:4" x14ac:dyDescent="0.25">
      <c r="A40" s="93" t="s">
        <v>39</v>
      </c>
      <c r="B40" s="101">
        <v>43</v>
      </c>
      <c r="C40" s="98">
        <v>1.075</v>
      </c>
      <c r="D40" s="90"/>
    </row>
    <row r="41" spans="1:4" x14ac:dyDescent="0.25">
      <c r="A41" s="93" t="s">
        <v>40</v>
      </c>
      <c r="B41" s="101">
        <v>40</v>
      </c>
      <c r="C41" s="98">
        <v>1</v>
      </c>
      <c r="D41" s="90"/>
    </row>
    <row r="42" spans="1:4" x14ac:dyDescent="0.25">
      <c r="A42" s="93" t="s">
        <v>41</v>
      </c>
      <c r="B42" s="101">
        <v>42</v>
      </c>
      <c r="C42" s="98">
        <v>1.05</v>
      </c>
      <c r="D42" s="90"/>
    </row>
    <row r="43" spans="1:4" x14ac:dyDescent="0.25">
      <c r="A43" s="93" t="s">
        <v>42</v>
      </c>
      <c r="B43" s="101">
        <v>37</v>
      </c>
      <c r="C43" s="98">
        <v>0.92500000000000004</v>
      </c>
      <c r="D43" s="90"/>
    </row>
    <row r="44" spans="1:4" x14ac:dyDescent="0.25">
      <c r="A44" s="93" t="s">
        <v>43</v>
      </c>
      <c r="B44" s="101">
        <v>35</v>
      </c>
      <c r="C44" s="98">
        <v>0.875</v>
      </c>
      <c r="D44" s="90"/>
    </row>
    <row r="45" spans="1:4" x14ac:dyDescent="0.25">
      <c r="A45" s="93" t="s">
        <v>44</v>
      </c>
      <c r="B45" s="101">
        <v>34</v>
      </c>
      <c r="C45" s="98">
        <v>0.85</v>
      </c>
      <c r="D45" s="90"/>
    </row>
    <row r="46" spans="1:4" x14ac:dyDescent="0.25">
      <c r="A46" s="93" t="s">
        <v>45</v>
      </c>
      <c r="B46" s="101">
        <v>16</v>
      </c>
      <c r="C46" s="98">
        <v>0.4</v>
      </c>
      <c r="D46" s="90"/>
    </row>
    <row r="47" spans="1:4" x14ac:dyDescent="0.25">
      <c r="A47" s="93" t="s">
        <v>46</v>
      </c>
      <c r="B47" s="101">
        <v>34</v>
      </c>
      <c r="C47" s="98">
        <v>0.85</v>
      </c>
      <c r="D47" s="90"/>
    </row>
    <row r="48" spans="1:4" x14ac:dyDescent="0.25">
      <c r="A48" s="93" t="s">
        <v>47</v>
      </c>
      <c r="B48" s="101">
        <v>31</v>
      </c>
      <c r="C48" s="98">
        <v>0.77500000000000002</v>
      </c>
      <c r="D48" s="90"/>
    </row>
    <row r="49" spans="1:4" x14ac:dyDescent="0.25">
      <c r="A49" s="93" t="s">
        <v>48</v>
      </c>
      <c r="B49" s="101">
        <v>42</v>
      </c>
      <c r="C49" s="98">
        <v>1.05</v>
      </c>
      <c r="D49" s="90"/>
    </row>
    <row r="50" spans="1:4" x14ac:dyDescent="0.25">
      <c r="A50" s="93" t="s">
        <v>49</v>
      </c>
      <c r="B50" s="101">
        <v>42</v>
      </c>
      <c r="C50" s="98">
        <v>1.05</v>
      </c>
      <c r="D50" s="90"/>
    </row>
    <row r="51" spans="1:4" x14ac:dyDescent="0.25">
      <c r="A51" s="93" t="s">
        <v>50</v>
      </c>
      <c r="B51" s="101">
        <v>35</v>
      </c>
      <c r="C51" s="98">
        <v>0.875</v>
      </c>
      <c r="D51" s="90" t="s">
        <v>89</v>
      </c>
    </row>
    <row r="52" spans="1:4" x14ac:dyDescent="0.25">
      <c r="A52" s="93" t="s">
        <v>51</v>
      </c>
      <c r="B52" s="101">
        <v>37</v>
      </c>
      <c r="C52" s="98">
        <v>0.92500000000000004</v>
      </c>
      <c r="D52" s="90"/>
    </row>
    <row r="53" spans="1:4" x14ac:dyDescent="0.25">
      <c r="A53" s="93" t="s">
        <v>52</v>
      </c>
      <c r="B53" s="101">
        <v>39</v>
      </c>
      <c r="C53" s="98">
        <v>0.97499999999999998</v>
      </c>
      <c r="D53" s="90"/>
    </row>
    <row r="54" spans="1:4" x14ac:dyDescent="0.25">
      <c r="A54" s="93" t="s">
        <v>53</v>
      </c>
      <c r="B54" s="101">
        <v>40</v>
      </c>
      <c r="C54" s="98">
        <v>1</v>
      </c>
      <c r="D54" s="90"/>
    </row>
    <row r="55" spans="1:4" x14ac:dyDescent="0.25">
      <c r="A55" s="93" t="s">
        <v>54</v>
      </c>
      <c r="B55" s="101">
        <v>36</v>
      </c>
      <c r="C55" s="98">
        <v>0.9</v>
      </c>
      <c r="D55" s="90" t="s">
        <v>89</v>
      </c>
    </row>
    <row r="56" spans="1:4" x14ac:dyDescent="0.25">
      <c r="A56" s="93" t="s">
        <v>55</v>
      </c>
      <c r="B56" s="101">
        <v>40</v>
      </c>
      <c r="C56" s="98">
        <v>1</v>
      </c>
      <c r="D56" s="90"/>
    </row>
    <row r="57" spans="1:4" x14ac:dyDescent="0.25">
      <c r="A57" s="93" t="s">
        <v>56</v>
      </c>
      <c r="B57" s="101">
        <v>39</v>
      </c>
      <c r="C57" s="98">
        <v>0.97499999999999998</v>
      </c>
      <c r="D57" s="90"/>
    </row>
    <row r="58" spans="1:4" ht="15.75" thickBot="1" x14ac:dyDescent="0.3">
      <c r="A58" s="94" t="s">
        <v>57</v>
      </c>
      <c r="B58" s="102">
        <v>37</v>
      </c>
      <c r="C58" s="99">
        <v>0.92500000000000004</v>
      </c>
      <c r="D58" s="90"/>
    </row>
    <row r="60" spans="1:4" x14ac:dyDescent="0.25">
      <c r="A60" s="96"/>
      <c r="B60" s="90"/>
      <c r="C60" s="90"/>
      <c r="D60" s="9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Összesítés</vt:lpstr>
      <vt:lpstr>Házi feladatok</vt:lpstr>
      <vt:lpstr>1. ZH</vt:lpstr>
      <vt:lpstr>2. ZH</vt:lpstr>
      <vt:lpstr>PótZH</vt:lpstr>
      <vt:lpstr>Házi dolgozatok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kovacsmarton</dc:creator>
  <cp:lastModifiedBy>kovacsmarton</cp:lastModifiedBy>
  <dcterms:created xsi:type="dcterms:W3CDTF">2017-11-20T19:29:36Z</dcterms:created>
  <dcterms:modified xsi:type="dcterms:W3CDTF">2017-12-11T14:36:51Z</dcterms:modified>
</cp:coreProperties>
</file>